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'Cashflow'!$A$1:$G$55</definedName>
    <definedName name="_xlnm.Print_Area" localSheetId="4">'Notes'!$A$1:$I$323</definedName>
    <definedName name="_xlnm.Print_Area" localSheetId="2">'StmtEquity'!$A$1:$I$33</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'Cashflow'!$A$1:$G$55</definedName>
    <definedName name="Z_28F6F374_7E4D_446F_88FB_2FD91EF83ACB_.wvu.PrintArea" localSheetId="0" hidden="1">'IS'!$A$1:$H$57</definedName>
    <definedName name="Z_28F6F374_7E4D_446F_88FB_2FD91EF83ACB_.wvu.PrintArea" localSheetId="4" hidden="1">'Notes'!$A$1:$I$323</definedName>
    <definedName name="Z_28F6F374_7E4D_446F_88FB_2FD91EF83ACB_.wvu.PrintArea" localSheetId="2" hidden="1">'StmtEquity'!$A$1:$I$33</definedName>
    <definedName name="Z_28F6F374_7E4D_446F_88FB_2FD91EF83ACB_.wvu.PrintTitles" localSheetId="4" hidden="1">'Notes'!$1:$10</definedName>
    <definedName name="Z_28F6F374_7E4D_446F_88FB_2FD91EF83ACB_.wvu.Rows" localSheetId="4" hidden="1">'Notes'!#REF!,'Notes'!$99:$99,'Notes'!$197:$198</definedName>
    <definedName name="Z_4A8FD03B_6E7F_4533_8729_80E27C979CC1_.wvu.PrintArea" localSheetId="1" hidden="1">'BS'!$A$1:$G$56</definedName>
    <definedName name="Z_4A8FD03B_6E7F_4533_8729_80E27C979CC1_.wvu.PrintArea" localSheetId="3" hidden="1">'Cashflow'!$A$1:$G$55</definedName>
    <definedName name="Z_4A8FD03B_6E7F_4533_8729_80E27C979CC1_.wvu.PrintArea" localSheetId="0" hidden="1">'IS'!$A$1:$H$57</definedName>
    <definedName name="Z_4A8FD03B_6E7F_4533_8729_80E27C979CC1_.wvu.PrintArea" localSheetId="4" hidden="1">'Notes'!$A$1:$I$323</definedName>
    <definedName name="Z_4A8FD03B_6E7F_4533_8729_80E27C979CC1_.wvu.PrintArea" localSheetId="2" hidden="1">'StmtEquity'!$A$1:$I$33</definedName>
    <definedName name="Z_4A8FD03B_6E7F_4533_8729_80E27C979CC1_.wvu.PrintTitles" localSheetId="4" hidden="1">'Notes'!$1:$10</definedName>
    <definedName name="Z_4A8FD03B_6E7F_4533_8729_80E27C979CC1_.wvu.Rows" localSheetId="4" hidden="1">'Notes'!#REF!,'Notes'!$99:$99,'Notes'!$197:$198</definedName>
    <definedName name="Z_A8B54640_FFD9_11DB_8A9D_0050BA4FD6BC_.wvu.PrintArea" localSheetId="1" hidden="1">'BS'!$A$1:$G$56</definedName>
    <definedName name="Z_A8B54640_FFD9_11DB_8A9D_0050BA4FD6BC_.wvu.PrintArea" localSheetId="3" hidden="1">'Cashflow'!$A$1:$G$55</definedName>
    <definedName name="Z_A8B54640_FFD9_11DB_8A9D_0050BA4FD6BC_.wvu.PrintArea" localSheetId="0" hidden="1">'IS'!$A$1:$H$57</definedName>
    <definedName name="Z_A8B54640_FFD9_11DB_8A9D_0050BA4FD6BC_.wvu.PrintArea" localSheetId="4" hidden="1">'Notes'!$A$1:$I$323</definedName>
    <definedName name="Z_A8B54640_FFD9_11DB_8A9D_0050BA4FD6BC_.wvu.PrintArea" localSheetId="2" hidden="1">'StmtEquity'!$A$1:$I$33</definedName>
    <definedName name="Z_A8B54640_FFD9_11DB_8A9D_0050BA4FD6BC_.wvu.PrintTitles" localSheetId="4" hidden="1">'Notes'!$1:$10</definedName>
    <definedName name="Z_A8B54640_FFD9_11DB_8A9D_0050BA4FD6BC_.wvu.Rows" localSheetId="4" hidden="1">'Notes'!#REF!,'Notes'!$99:$99,'Notes'!$197:$198</definedName>
    <definedName name="Z_BBBEB020_0239_11DC_945D_000C6E32893D_.wvu.PrintArea" localSheetId="1" hidden="1">'BS'!$A$1:$G$56</definedName>
    <definedName name="Z_BBBEB020_0239_11DC_945D_000C6E32893D_.wvu.PrintArea" localSheetId="3" hidden="1">'Cashflow'!$A$1:$G$55</definedName>
    <definedName name="Z_BBBEB020_0239_11DC_945D_000C6E32893D_.wvu.PrintArea" localSheetId="0" hidden="1">'IS'!$A$1:$H$57</definedName>
    <definedName name="Z_BBBEB020_0239_11DC_945D_000C6E32893D_.wvu.PrintArea" localSheetId="4" hidden="1">'Notes'!$A$1:$I$323</definedName>
    <definedName name="Z_BBBEB020_0239_11DC_945D_000C6E32893D_.wvu.PrintArea" localSheetId="2" hidden="1">'StmtEquity'!$A$1:$I$33</definedName>
    <definedName name="Z_BBBEB020_0239_11DC_945D_000C6E32893D_.wvu.PrintTitles" localSheetId="4" hidden="1">'Notes'!$1:$10</definedName>
    <definedName name="Z_BBBEB020_0239_11DC_945D_000C6E32893D_.wvu.Rows" localSheetId="4" hidden="1">'Notes'!#REF!,'Notes'!$99:$99,'Notes'!$197:$198</definedName>
  </definedNames>
  <calcPr fullCalcOnLoad="1"/>
</workbook>
</file>

<file path=xl/sharedStrings.xml><?xml version="1.0" encoding="utf-8"?>
<sst xmlns="http://schemas.openxmlformats.org/spreadsheetml/2006/main" count="421" uniqueCount="324">
  <si>
    <t>The breakdown of the retained profits of Wellcall Holdings Bhd and its subsidiary company ("Group") as at 30 September 2011, into realised and unrealised profits, pursuant to a directive issued by Bursa Securities on 25 March 2010 and 20 December 2010 is as follows :</t>
  </si>
  <si>
    <t>For the current quarter ended 30 September 2011, the Group recorded revenue of RM37.222 million, representing an increase of RM9.071 million or approximately 32.22% on a quarter to quarter basis. The increase in turnover are mainly attributable to recovery in demand for our industrial rubber hose and gradual increase in our product selling price.</t>
  </si>
  <si>
    <t>30 Sept 2011</t>
  </si>
  <si>
    <t>The Board of Directors have recommended a special interim single tier dividend of 3.5 sen per share in respect of the financial year ended 30 September 2011 to be payable on 28 December 2011.  The entitlement date for the said dividend shall be 12 December 2011.</t>
  </si>
  <si>
    <t>The total dividend payable by the Company in respect of the financial year ended 30 September 2011 is 3.5 sen per share represented by a total amount of approximately RM4,632,548.</t>
  </si>
  <si>
    <t>There were no corporate proposals announced as at 21 November 2011.</t>
  </si>
  <si>
    <t>Prepaid lease payments</t>
  </si>
  <si>
    <t>The following comparative figures have been restated following the adoption of the amendment to FRS 117:</t>
  </si>
  <si>
    <t>Fair Value</t>
  </si>
  <si>
    <t>Reserve</t>
  </si>
  <si>
    <t>TOTAL ASSETS</t>
  </si>
  <si>
    <t xml:space="preserve">Share </t>
  </si>
  <si>
    <t>Debt and equity securities</t>
  </si>
  <si>
    <t>Dividend paid</t>
  </si>
  <si>
    <t>Segmental information</t>
  </si>
  <si>
    <t>Valuation of property, plant and equipment</t>
  </si>
  <si>
    <t>Changes in the composition of the Group</t>
  </si>
  <si>
    <t>As at 21 November 2011, there were no material commitment for capital expenditure contracted for or known to be contracted by the Group which might have a material impact on the financial position or business of the Group.</t>
  </si>
  <si>
    <t>As at 21 November 2011, the Group does not have any outstanding borrowings.</t>
  </si>
  <si>
    <t>Save as disclosed, the Group does not have any other financial instruments with off balance sheet risk as at 21 November 2011.</t>
  </si>
  <si>
    <t>25 November 2011</t>
  </si>
  <si>
    <t>3.50 (Special interim)</t>
  </si>
  <si>
    <t>Total Group retained profits as per consolidated accounts</t>
  </si>
  <si>
    <t>30 Sept 2011</t>
  </si>
  <si>
    <t>12 months ended</t>
  </si>
  <si>
    <t>12 Months ended</t>
  </si>
  <si>
    <t>Prior to adoption of the Amendments to FRS 117, leasehold land were treated as operating lease. The considerations paid were classified and presented as prepaid land lease payments in the statement of financial position. With the adoption of Amendments to FRS 117, based on the extent to which risks and rewards incidents to ownership lie, the Group has determine leasehold lands as finance leases to reclassify to property, plant and equipment.</t>
  </si>
  <si>
    <t>CONDENSED CONSOLIDATED STATEMENT OF FINANCIAL POSITION</t>
  </si>
  <si>
    <t>Single Tier/Tax Exempt dividend per share (sen)</t>
  </si>
  <si>
    <t>The unaudited condensed consolidated balance sheet should be read in conjunction with the audited financial statements for the financial year ended 30 September 2010 and the accompanying explanatory notes attached to the Interim Financial Report.</t>
  </si>
  <si>
    <t>Total comprehensive income for the period</t>
  </si>
  <si>
    <t>CONDENSED CONSOLIDATED STATEMENT OF COMPREHENSIVE INCOME</t>
  </si>
  <si>
    <t>arising from differential rates between pioneer and post pioneer rate of 7.5% and 25% respectively</t>
  </si>
  <si>
    <t>*</t>
  </si>
  <si>
    <t xml:space="preserve">The significant accounting policies adopted are consistent with those of the audited financial statements for the year ended 30 September 2010  except for the adoption of new FRSs, amendments to FRS and Issues Committee (“IC”) Interpretations. The adoption of these new FRSs, amendments to FRS and IC Interpretations do not have material financial impact on the results and the financial position of the Group except for the adopting of the following FRSs :-
</t>
  </si>
  <si>
    <t>Extraordinary and Exceptional Items</t>
  </si>
  <si>
    <t>Profit attributable to shareholders</t>
  </si>
  <si>
    <t>There were no extraordinary and exceptional items of unusual nature affecting assets, liabilities, equity, net income or cash flows of the Group for the current quarter under review.</t>
  </si>
  <si>
    <t>Paid</t>
  </si>
  <si>
    <t>-</t>
  </si>
  <si>
    <t>2006 *</t>
  </si>
  <si>
    <t>*</t>
  </si>
  <si>
    <t>Paid</t>
  </si>
  <si>
    <t>Records of Dividends</t>
  </si>
  <si>
    <t>Basic earnings per share</t>
  </si>
  <si>
    <t>Profit from operations</t>
  </si>
  <si>
    <t>The profit forecast or profit guarantee is not applicable for this announcement.</t>
  </si>
  <si>
    <t>Profit for the period</t>
  </si>
  <si>
    <t>Part A - Explanatory Notes Pursuant to FRS 134</t>
  </si>
  <si>
    <t>Part A - Explanatory Notes Pursuant to FRS 134 (Cont'd)</t>
  </si>
  <si>
    <t xml:space="preserve">As previously </t>
  </si>
  <si>
    <t>stated</t>
  </si>
  <si>
    <t>As</t>
  </si>
  <si>
    <t>restated</t>
  </si>
  <si>
    <t>RM'000</t>
  </si>
  <si>
    <t>Cost</t>
  </si>
  <si>
    <t>There were no issuances, cancellations, repurchases, resale and repayment of debt and equity securities in the current quarter and current financial year-to-date under review.</t>
  </si>
  <si>
    <t>Cash and cash equivalents</t>
  </si>
  <si>
    <t>Review of performance</t>
  </si>
  <si>
    <t>Variation of results against preceding quarter</t>
  </si>
  <si>
    <t>Prospects</t>
  </si>
  <si>
    <t>Contingent liabilities</t>
  </si>
  <si>
    <t>Other income</t>
  </si>
  <si>
    <t>Non-current assets</t>
  </si>
  <si>
    <t>RM'000</t>
  </si>
  <si>
    <t>The Directors are of the opinion that the Group has no contingent liabilities which, upon crystallisation would have a material impact on the financial position and business of the Group as at 21 November 2011 (the latest practicable date which is not earlier than 7 days from the date of issue of this financial results).</t>
  </si>
  <si>
    <t>The unaudited condensed consolidated statement of changes in equity should be read in conjunction with the audited financial statements for the financial year ended 30 September 2010 and the accompanying explanatory notes attached to the Interim Financial Report.</t>
  </si>
  <si>
    <t>NET INCREASE/(DECREASED) IN CASH AND CASH EQUIVALENTS</t>
  </si>
  <si>
    <t>Company Secretary</t>
  </si>
  <si>
    <t>There were no valuation of the property, plant and equipment in the current quarter under review.  The valuation of property, plant and equipment have been brought forward without amendments from the previous audited financial statements.</t>
  </si>
  <si>
    <t>Diluted</t>
  </si>
  <si>
    <t>Total liabilities</t>
  </si>
  <si>
    <t>TOTAL EQUITY AND LIABILITIES</t>
  </si>
  <si>
    <t>Interest income</t>
  </si>
  <si>
    <t>Purchase of property, plant and equipment</t>
  </si>
  <si>
    <t>Interest received</t>
  </si>
  <si>
    <t>Wong Shan May (F) (LS 0008582)</t>
  </si>
  <si>
    <t>A14</t>
  </si>
  <si>
    <t>Attributable to :</t>
  </si>
  <si>
    <t>B5</t>
  </si>
  <si>
    <t>Disclosure of segmental information of the Group by business segment is not presented as the Group is primarily engaged in only one business segment which is the manufacture of rubber hose.</t>
  </si>
  <si>
    <t>ESOS</t>
  </si>
  <si>
    <t>Share options granted</t>
  </si>
  <si>
    <t>The preceding audited financial statements for the financial year ended 30 September 2010 was not subject to any qualification.</t>
  </si>
  <si>
    <t>There were no acquisitions or disposals of quoted securities during the current quarter under review.</t>
  </si>
  <si>
    <t>Capital commitments</t>
  </si>
  <si>
    <t>Deposits with licensed banks</t>
  </si>
  <si>
    <t>Unrealised gain on foreign exchange</t>
  </si>
  <si>
    <t>There were no changes in estimates of amounts which have a material effect in the current quarter under review.</t>
  </si>
  <si>
    <t>Other payables and accruals</t>
  </si>
  <si>
    <t>The deferred tax liabilities arose from accelerated capital allowances over depreciation of qualifying plant and equipment.  The effective tax rate for the period presented above is lower than the statutory tax rate.  This is principally due to availablility of reinvestment allowance to set off against the statutory business income.</t>
  </si>
  <si>
    <t>The revised FRS 101 requires Statement of Changes in Equity to include only transaction with owner changes in equity, and all non-owner changes in equity are presented separately in statement of Comprehensive Income, which can be presented as a single statement or two statements. The Group has applied this standard retrospectively and elected to present in two statements. Certain comparative figures have been reclassified to conform with the current period’s presentation. There is no impact in the results of the Group apart from the new presentation as described.</t>
  </si>
  <si>
    <t>(b)</t>
  </si>
  <si>
    <t>Amendments to FRS 117: Leases</t>
  </si>
  <si>
    <t>Current period</t>
  </si>
  <si>
    <t>Adjustment made to the opening balance *</t>
  </si>
  <si>
    <t>Weighted average number of shares in issue ('000)</t>
  </si>
  <si>
    <t>Authorisation for issue</t>
  </si>
  <si>
    <t xml:space="preserve"> </t>
  </si>
  <si>
    <t>Net cash used in investing activities</t>
  </si>
  <si>
    <t>FRS 101: Presentation of Financial Statements</t>
  </si>
  <si>
    <t>(a)</t>
  </si>
  <si>
    <t>B</t>
  </si>
  <si>
    <t>Off balance sheet financial instruments</t>
  </si>
  <si>
    <t>Material litigation</t>
  </si>
  <si>
    <t>CASH AND CASH EQUIVALENTS BROUGHT FORWARD</t>
  </si>
  <si>
    <t>Cash generated from operations</t>
  </si>
  <si>
    <t>Net cash generated from operating activities</t>
  </si>
  <si>
    <t>Selling and distribution expenses</t>
  </si>
  <si>
    <t>Inventories</t>
  </si>
  <si>
    <t>Basis of Preparation</t>
  </si>
  <si>
    <t>2.</t>
  </si>
  <si>
    <t>Auditors’ Report on Preceding Annual Financial Statements</t>
  </si>
  <si>
    <t>3.</t>
  </si>
  <si>
    <t>Earnings per share (sen):</t>
  </si>
  <si>
    <t>Basic</t>
  </si>
  <si>
    <t>Group's borrowings and debt securities</t>
  </si>
  <si>
    <t xml:space="preserve">Material events subsequent to the end of the quarter </t>
  </si>
  <si>
    <t>Staff costs under ESOS</t>
  </si>
  <si>
    <t>Finance costs</t>
  </si>
  <si>
    <t>Profit before taxation</t>
  </si>
  <si>
    <t>Taxation</t>
  </si>
  <si>
    <t>Profit after taxation</t>
  </si>
  <si>
    <t>Cost of sales</t>
  </si>
  <si>
    <t>Variation of actual profit from forecast profit</t>
  </si>
  <si>
    <t>Preceding year</t>
  </si>
  <si>
    <t>quarter</t>
  </si>
  <si>
    <t>Property, plant and equipment</t>
  </si>
  <si>
    <t>As at 1 October 2010</t>
  </si>
  <si>
    <t>Profit/(loss) for the period</t>
  </si>
  <si>
    <t>ADDITIONAL INFORMATION REQUIRED BY THE BURSA MALAYSIA SECURITIES BERHAD'S LISTING REQUIREMENTS (Cont'd)</t>
  </si>
  <si>
    <t>Equity holders of the Company</t>
  </si>
  <si>
    <t>Income tax</t>
  </si>
  <si>
    <t>Deferred tax</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</si>
  <si>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2010. These explanatory notes attached to the interim financial statements provide an explanation of events and transactions that are significant for an understanding of the changes in the financial position and performance of the Group since the financial year ended 30 September 2010.</t>
  </si>
  <si>
    <t>Changes in accounting policies</t>
  </si>
  <si>
    <t>(b)</t>
  </si>
  <si>
    <t>Adjusted weighted average number of ordinary shares issued and issuable used for the calculation of diluted earnings per share:</t>
  </si>
  <si>
    <t>Issued ordinary shares at the beginning of period ('000)</t>
  </si>
  <si>
    <t>Receivables</t>
  </si>
  <si>
    <t>Payables</t>
  </si>
  <si>
    <t>Tax paid</t>
  </si>
  <si>
    <t>Interest paid</t>
  </si>
  <si>
    <t>CONDENSED CONSOLIDATED CASHFLOW STATEMENT</t>
  </si>
  <si>
    <t>Adjustments for:</t>
  </si>
  <si>
    <t>Interest expense</t>
  </si>
  <si>
    <t>Basic earnings per share is calculated by dividing net profit attributable to ordinary equity holders by the weighted average number of ordinary shares in issue during the period.</t>
  </si>
  <si>
    <t>By order of the Board</t>
  </si>
  <si>
    <t>Trade receivables</t>
  </si>
  <si>
    <t>Cash and bank balances</t>
  </si>
  <si>
    <t>Trade payables</t>
  </si>
  <si>
    <t>Weighted average number of ordinary shares for calculation of basic earnings per share:</t>
  </si>
  <si>
    <t>3 months ended</t>
  </si>
  <si>
    <t>Operating profit before working capital changes</t>
  </si>
  <si>
    <t>Diluted earnings per share is calculated by dividing net profit attributable to ordinary equity holders by the adjusted weighted average number of ordinary shares issued and issuable during the period.</t>
  </si>
  <si>
    <t>Gross interest income (RM'000)</t>
  </si>
  <si>
    <t>Gross interest expense (RM'000)</t>
  </si>
  <si>
    <t>Share premium</t>
  </si>
  <si>
    <t>Capital</t>
  </si>
  <si>
    <t>Cash &amp; bank balances</t>
  </si>
  <si>
    <t>3 Months ended</t>
  </si>
  <si>
    <t>CONDENSED CONSOLIDATED STATEMENT OF CHANGES IN EQUITY</t>
  </si>
  <si>
    <t>30 September 2010</t>
  </si>
  <si>
    <t>Tax recoverable</t>
  </si>
  <si>
    <t>Net Assets per share (RM)</t>
  </si>
  <si>
    <t>There were no changes in the unquoted investments and properties of the Group during the current quarter under review.</t>
  </si>
  <si>
    <t>Quoted securities</t>
  </si>
  <si>
    <t>corresponding</t>
  </si>
  <si>
    <t>Dividends</t>
  </si>
  <si>
    <t>Other receivables, deposits and prepayment</t>
  </si>
  <si>
    <t>Deferred taxation</t>
  </si>
  <si>
    <t>&lt;-----Non-distributable-----&gt;</t>
  </si>
  <si>
    <t>Depreciation of property, plant and equipment</t>
  </si>
  <si>
    <t>quarter ended</t>
  </si>
  <si>
    <t>WELLCALL HOLDINGS BERHAD (707346-W)</t>
  </si>
  <si>
    <t>1.</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</si>
  <si>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</si>
  <si>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Provision for taxation</t>
  </si>
  <si>
    <t>Share capital</t>
  </si>
  <si>
    <t>Retained profits</t>
  </si>
  <si>
    <t>Total</t>
  </si>
  <si>
    <t>Retained</t>
  </si>
  <si>
    <t>Share</t>
  </si>
  <si>
    <t>ADDITIONAL INFORMATION REQUIRED BY THE BURSA MALAYSIA SECURITIES BERHAD'S LISTING REQUIREMENTS</t>
  </si>
  <si>
    <t>Proceeds from issuance of shares pursuant to employees'</t>
  </si>
  <si>
    <t>share options scheme</t>
  </si>
  <si>
    <t>Europe</t>
  </si>
  <si>
    <t>USA/Canada</t>
  </si>
  <si>
    <t>Australia/New Zealand</t>
  </si>
  <si>
    <t>Asia</t>
  </si>
  <si>
    <t>South America</t>
  </si>
  <si>
    <t>Local Market</t>
  </si>
  <si>
    <t>Status of corporate proposals</t>
  </si>
  <si>
    <t>Diluted earnings per share (sen)</t>
  </si>
  <si>
    <t xml:space="preserve"> period ended</t>
  </si>
  <si>
    <t>period ended</t>
  </si>
  <si>
    <t>As at</t>
  </si>
  <si>
    <t>Preceding</t>
  </si>
  <si>
    <t>%</t>
  </si>
  <si>
    <t>INDIVIDUAL QUARTER</t>
  </si>
  <si>
    <t>CUMULATIVE QUARTER</t>
  </si>
  <si>
    <t>Africa</t>
  </si>
  <si>
    <t>Cumulative</t>
  </si>
  <si>
    <t>7.</t>
  </si>
  <si>
    <t>8.</t>
  </si>
  <si>
    <t xml:space="preserve">   in respect of deferred tax recognised in income statement</t>
  </si>
  <si>
    <t xml:space="preserve">   in respect of foreign exchange translation</t>
  </si>
  <si>
    <t>Less: Consolidation Adjustments</t>
  </si>
  <si>
    <t xml:space="preserve">3.00 (1st interim) </t>
  </si>
  <si>
    <t>30 Sept 2011</t>
  </si>
  <si>
    <t>30 Sept 2010</t>
  </si>
  <si>
    <t>12 months</t>
  </si>
  <si>
    <t>Unquoted investments and properties</t>
  </si>
  <si>
    <t>Note</t>
  </si>
  <si>
    <t>Other comprehensive income</t>
  </si>
  <si>
    <t>Other investment</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</si>
  <si>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</si>
  <si>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</si>
  <si>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13.</t>
  </si>
  <si>
    <t>14.</t>
  </si>
  <si>
    <t>Financial Year</t>
  </si>
  <si>
    <t>Dividend per share (sen)</t>
  </si>
  <si>
    <t>Status</t>
  </si>
  <si>
    <t>2008 *</t>
  </si>
  <si>
    <t>2007 *</t>
  </si>
  <si>
    <t>Property, plant and equipment</t>
  </si>
  <si>
    <t>Geographical Segments</t>
  </si>
  <si>
    <t>Export Market</t>
  </si>
  <si>
    <t>Middle East</t>
  </si>
  <si>
    <t>Variation</t>
  </si>
  <si>
    <t>`</t>
  </si>
  <si>
    <t>Results</t>
  </si>
  <si>
    <t>9.</t>
  </si>
  <si>
    <t>10.</t>
  </si>
  <si>
    <t>11.</t>
  </si>
  <si>
    <t>12.</t>
  </si>
  <si>
    <t>Equity attributable to the equity holders of the parent</t>
  </si>
  <si>
    <t>Total Equity</t>
  </si>
  <si>
    <t>Non-current liabilities</t>
  </si>
  <si>
    <t>Current liabilities</t>
  </si>
  <si>
    <t>14.</t>
  </si>
  <si>
    <t>B13 (a)</t>
  </si>
  <si>
    <t>B13 (b)</t>
  </si>
  <si>
    <t>The Group's operations are not materially affected by seasonal or cyclical changes during the current quarter under review.</t>
  </si>
  <si>
    <t>ASSETS</t>
  </si>
  <si>
    <t>Current Assets</t>
  </si>
  <si>
    <t>EQUITY AND LIABILITIES</t>
  </si>
  <si>
    <t>Effect of share options ('000)</t>
  </si>
  <si>
    <t>Earnings per share</t>
  </si>
  <si>
    <t>WELLCALL HOLDINGS BERHAD (707346 - W)</t>
  </si>
  <si>
    <t>Current</t>
  </si>
  <si>
    <t>RM'000</t>
  </si>
  <si>
    <t>Revenue</t>
  </si>
  <si>
    <t>Effect of shares issued during the period ('000)</t>
  </si>
  <si>
    <t>Basic earnings per share (sen)</t>
  </si>
  <si>
    <t>(The figures have not been audited)</t>
  </si>
  <si>
    <t>Gross profit</t>
  </si>
  <si>
    <t>Administrative expenses</t>
  </si>
  <si>
    <t>A third interim single tier dividend of 3.0 sen on 132,358,515 ordinary shares of RM0.50 each in respect of the financial year ended 30 September 2011 amounting to approximately RM3,970,755.45 was paid on 23 September 2011.</t>
  </si>
  <si>
    <t xml:space="preserve">2.50 (2nd interim) </t>
  </si>
  <si>
    <t>Paid</t>
  </si>
  <si>
    <t>Payable</t>
  </si>
  <si>
    <t xml:space="preserve">3.00 (3rd interim) </t>
  </si>
  <si>
    <t>Proceeds from disposal of property, plant and equipment</t>
  </si>
  <si>
    <t>CASHFLOWS FROM INVESTING ACTIVITIES</t>
  </si>
  <si>
    <t>CASHFLOWS FROM OPERATING ACTIVITIES</t>
  </si>
  <si>
    <t>Note:</t>
  </si>
  <si>
    <t>Barring unforeseen circumstances, the Board believe that the Group's prospects for the financial year ending 30 September 2012 remains favourable.</t>
  </si>
  <si>
    <t xml:space="preserve">Segmental information for the Group by geographical and business segment is presented as follows: </t>
  </si>
  <si>
    <t>There were no changes in the composition of the Group during the current quarter.</t>
  </si>
  <si>
    <t>15.</t>
  </si>
  <si>
    <t>adjusted to reflect the bonus issue of 42,646,005 new ordinary shares of RM0.50 each in the Company ("Shares") ("Bonus Share") on the basis of 1 Bonus Share for every 2 existing Shares held in the Company, which was completed on 22 February 2008.</t>
  </si>
  <si>
    <t>Capital reserve</t>
  </si>
  <si>
    <t>Reserve</t>
  </si>
  <si>
    <t>Profits</t>
  </si>
  <si>
    <t>ended</t>
  </si>
  <si>
    <t>Premium</t>
  </si>
  <si>
    <t>CASHFLOW FROM FINANCING ACTIVITIES</t>
  </si>
  <si>
    <t>Dividend (RM'000)</t>
  </si>
  <si>
    <t xml:space="preserve">Total </t>
  </si>
  <si>
    <t>QUARTERLY REPORT ON CONSOLIDATED RESULTS</t>
  </si>
  <si>
    <t>Diluted earnings per share</t>
  </si>
  <si>
    <t>Net cash used in financing activities</t>
  </si>
  <si>
    <t>Dividend</t>
  </si>
  <si>
    <t>(Gain)/loss on disposal of property, plant and equipment</t>
  </si>
  <si>
    <t>13.</t>
  </si>
  <si>
    <t>12.</t>
  </si>
  <si>
    <t>30 Sept 2010</t>
  </si>
  <si>
    <t>As  at</t>
  </si>
  <si>
    <t>Total retained profits/(accumulated losses) of the Group</t>
  </si>
  <si>
    <t>-  realised</t>
  </si>
  <si>
    <t>-  unrealised</t>
  </si>
  <si>
    <t xml:space="preserve">The Group reported a profit before taxation ("PBT") of RM6.089 million for the current quarter ended 30 September 2011 compared to PBT of RM3.767 million recorded in the corresponding quarter ended 30 September 2011, representing an increase of RM2.322 million or 61.64%.  The increase in PBT is not in line with the increase in turnover and are mainly attributable to the following: </t>
  </si>
  <si>
    <t>Comments about Seasonality or Cyclicality of Operations</t>
  </si>
  <si>
    <t>4.</t>
  </si>
  <si>
    <t>5.</t>
  </si>
  <si>
    <t>Changes in estimates</t>
  </si>
  <si>
    <t>6.</t>
  </si>
  <si>
    <t>The unaudited interim financial statements were authorised for issue by the Board of Directors in accordance with a resolution of the directors dated 25 November 2011.</t>
  </si>
  <si>
    <t>The Group reported a lower PBT of RM6.089 million for the current quarter ended 30 September 2011 compared to PBT of RM6.383 million recorded in the preceding quarter ended 30 June 2011.  The decrease in PBT are mainly attributable to the following:</t>
  </si>
  <si>
    <t>(i)</t>
  </si>
  <si>
    <t>Decrease in turnover compared to preceding quarter; and</t>
  </si>
  <si>
    <t>Higher raw material cost.</t>
  </si>
  <si>
    <t>For The Fourth Quarter Ended 30 September 2011</t>
  </si>
  <si>
    <t>Higher unrealised foreign exchange gain of RM0.886 million achieved compared to RM0.054 million recorded in the corresponding quarter ended 30 September 2010.; and</t>
  </si>
  <si>
    <t>Lower administrative cost amounted to RM1.461 million compared to RM1.797 million.</t>
  </si>
  <si>
    <t>(i)</t>
  </si>
  <si>
    <t>(ii)</t>
  </si>
  <si>
    <t>This is prepared based on the unaudited consolidated results of the Group for the current quarter ended 30 September 2011 and is to be read in conjunction with the audited financial statements for the financial year ended 30 September 2010 and the accompanying explanatory notes attached to the Interim Financial Report.</t>
  </si>
  <si>
    <t>30 September 2011</t>
  </si>
  <si>
    <t>As at 30 September 2011</t>
  </si>
  <si>
    <t>30 September 2011</t>
  </si>
  <si>
    <t>30 September 2010</t>
  </si>
  <si>
    <t>12 Months</t>
  </si>
  <si>
    <t>30 Sept 2011</t>
  </si>
  <si>
    <t>30 Sept 2010</t>
  </si>
  <si>
    <t>30 Sept 2010</t>
  </si>
  <si>
    <t>30 June 2011</t>
  </si>
  <si>
    <t>CASH AND CASH EQUIVALENTS CARRIED FORWARD</t>
  </si>
  <si>
    <t>&lt;-Distributable-&gt;</t>
  </si>
  <si>
    <t>(Audited)</t>
  </si>
  <si>
    <t>Share options exercised/cancelled</t>
  </si>
  <si>
    <t>As at 30 September 2011</t>
  </si>
  <si>
    <t>The outlook for the global economy remains challenging and uncertain.  We expect economic growth in 2012 to slow and as such, anticipate that declining global demand will lead to a decline in raw material prices.  Nevertheless, the Group’s strategies remain focused on leveraging on its extensive customer network, competitive products, quality services and a wider range of products to enhance its competitive edge.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</si>
</sst>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41">
    <font>
      <sz val="10"/>
      <name val="Arial"/>
      <family val="2"/>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b/>
      <sz val="10"/>
      <color indexed="21"/>
      <name val="Times New Roman"/>
      <family val="1"/>
    </font>
    <font>
      <u val="single"/>
      <sz val="10"/>
      <color indexed="12"/>
      <name val="Arial"/>
      <family val="2"/>
    </font>
    <font>
      <u val="single"/>
      <sz val="10"/>
      <color indexed="61"/>
      <name val="Arial"/>
      <family val="0"/>
    </font>
    <font>
      <i/>
      <sz val="9"/>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7"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6" borderId="0" applyNumberFormat="0" applyBorder="0" applyAlignment="0" applyProtection="0"/>
    <xf numFmtId="0" fontId="12" fillId="0" borderId="3" applyNumberFormat="0" applyFill="0" applyAlignment="0" applyProtection="0"/>
    <xf numFmtId="0" fontId="2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0" fillId="29" borderId="7" applyNumberFormat="0" applyFont="0" applyAlignment="0" applyProtection="0"/>
    <xf numFmtId="0" fontId="38" fillId="24"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0" fontId="1" fillId="0" borderId="0" xfId="0" applyFont="1" applyAlignment="1">
      <alignment horizontal="center" vertical="top"/>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0" fontId="2" fillId="0" borderId="0" xfId="0" applyFont="1" applyFill="1" applyAlignment="1">
      <alignment horizontal="right" vertical="top"/>
    </xf>
    <xf numFmtId="0" fontId="8" fillId="0" borderId="0" xfId="0" applyFont="1" applyAlignment="1">
      <alignment/>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9" fontId="2" fillId="0" borderId="15" xfId="0" applyNumberFormat="1" applyFont="1" applyFill="1" applyBorder="1" applyAlignment="1">
      <alignment vertical="top"/>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93" fontId="2" fillId="0" borderId="0" xfId="0" applyNumberFormat="1" applyFont="1" applyBorder="1" applyAlignment="1">
      <alignment vertical="top"/>
    </xf>
    <xf numFmtId="2" fontId="2" fillId="0" borderId="14" xfId="0" applyNumberFormat="1" applyFont="1" applyFill="1" applyBorder="1" applyAlignment="1">
      <alignment vertical="top"/>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40"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0" applyNumberFormat="1" applyFont="1" applyFill="1" applyAlignment="1">
      <alignment horizontal="right" vertical="top"/>
    </xf>
    <xf numFmtId="0" fontId="2" fillId="0" borderId="0" xfId="0" applyFont="1" applyFill="1" applyAlignment="1">
      <alignment horizontal="justify" vertical="top"/>
    </xf>
    <xf numFmtId="0" fontId="2" fillId="0" borderId="0" xfId="0" applyNumberFormat="1" applyFont="1" applyFill="1" applyAlignment="1">
      <alignment horizontal="left"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2" fillId="0" borderId="0" xfId="0" applyFont="1" applyBorder="1" applyAlignment="1">
      <alignment horizontal="justify" vertical="top"/>
    </xf>
    <xf numFmtId="0" fontId="2" fillId="0" borderId="0" xfId="0" applyFont="1" applyFill="1" applyAlignment="1">
      <alignment horizontal="justify" vertical="justify" wrapText="1"/>
    </xf>
    <xf numFmtId="0" fontId="2" fillId="0" borderId="0" xfId="0" applyFont="1" applyFill="1" applyBorder="1" applyAlignment="1">
      <alignment horizontal="justify" vertical="justify" wrapText="1"/>
    </xf>
    <xf numFmtId="0" fontId="1" fillId="0" borderId="0" xfId="0" applyFont="1" applyBorder="1" applyAlignment="1">
      <alignment horizontal="right" vertical="justify" wrapText="1"/>
    </xf>
    <xf numFmtId="0" fontId="2" fillId="0" borderId="0" xfId="0" applyFont="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0" fillId="0" borderId="0" xfId="0" applyFont="1" applyFill="1" applyAlignment="1" quotePrefix="1">
      <alignment/>
    </xf>
    <xf numFmtId="0" fontId="0" fillId="0" borderId="0" xfId="0" applyFont="1" applyFill="1" applyAlignment="1">
      <alignment horizontal="justify" vertical="justify" wrapText="1"/>
    </xf>
    <xf numFmtId="0" fontId="0" fillId="0" borderId="0" xfId="0" applyFont="1" applyAlignment="1">
      <alignment/>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5" fillId="0" borderId="0" xfId="0" applyFont="1" applyFill="1" applyAlignment="1">
      <alignment vertical="top"/>
    </xf>
    <xf numFmtId="0" fontId="1" fillId="0" borderId="0" xfId="0" applyFont="1" applyFill="1" applyBorder="1" applyAlignment="1">
      <alignment horizontal="justify" vertical="justify" wrapText="1"/>
    </xf>
    <xf numFmtId="0" fontId="2" fillId="0" borderId="0" xfId="0" applyFont="1" applyFill="1" applyBorder="1" applyAlignment="1">
      <alignment horizontal="justify" vertical="top" wrapText="1"/>
    </xf>
    <xf numFmtId="43" fontId="2" fillId="0" borderId="0" xfId="42" applyFont="1" applyBorder="1" applyAlignment="1">
      <alignment vertical="top"/>
    </xf>
    <xf numFmtId="0" fontId="1"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right" wrapText="1"/>
    </xf>
    <xf numFmtId="2" fontId="2" fillId="0" borderId="0" xfId="0" applyNumberFormat="1" applyFont="1" applyAlignment="1">
      <alignment horizontal="left" vertical="top"/>
    </xf>
    <xf numFmtId="3" fontId="2" fillId="0" borderId="0" xfId="0" applyNumberFormat="1" applyFont="1" applyAlignment="1">
      <alignment vertical="top"/>
    </xf>
    <xf numFmtId="0" fontId="2" fillId="0" borderId="0" xfId="0" applyFont="1" applyFill="1" applyAlignment="1" quotePrefix="1">
      <alignment horizontal="justify" vertical="top"/>
    </xf>
    <xf numFmtId="0" fontId="11" fillId="0" borderId="0" xfId="0" applyFont="1" applyFill="1" applyAlignment="1">
      <alignment horizontal="justify" vertical="top"/>
    </xf>
    <xf numFmtId="193" fontId="2" fillId="0" borderId="16" xfId="42" applyNumberFormat="1" applyFont="1" applyFill="1" applyBorder="1" applyAlignment="1">
      <alignment horizontal="right" vertical="top"/>
    </xf>
    <xf numFmtId="193" fontId="2" fillId="0" borderId="17" xfId="42" applyNumberFormat="1" applyFont="1" applyFill="1" applyBorder="1" applyAlignment="1">
      <alignment horizontal="right" vertical="top"/>
    </xf>
    <xf numFmtId="0" fontId="2" fillId="0" borderId="0" xfId="0" applyNumberFormat="1" applyFont="1" applyFill="1" applyAlignment="1">
      <alignment horizontal="justify" vertical="top"/>
    </xf>
    <xf numFmtId="0" fontId="0" fillId="0" borderId="0" xfId="0" applyFont="1" applyAlignment="1">
      <alignment horizontal="justify" vertical="top"/>
    </xf>
    <xf numFmtId="38" fontId="2" fillId="0" borderId="0" xfId="0" applyNumberFormat="1" applyFont="1" applyAlignment="1">
      <alignment horizontal="right" wrapText="1"/>
    </xf>
    <xf numFmtId="38" fontId="2" fillId="0" borderId="11" xfId="0" applyNumberFormat="1" applyFont="1" applyBorder="1" applyAlignment="1">
      <alignment wrapText="1"/>
    </xf>
    <xf numFmtId="41" fontId="2" fillId="0" borderId="0" xfId="0" applyNumberFormat="1" applyFont="1" applyAlignment="1">
      <alignment horizontal="right" wrapText="1"/>
    </xf>
    <xf numFmtId="0" fontId="0" fillId="0" borderId="0" xfId="0" applyFont="1" applyAlignment="1">
      <alignment horizontal="justify" vertical="top" wrapText="1"/>
    </xf>
    <xf numFmtId="193" fontId="2" fillId="0" borderId="11" xfId="42" applyNumberFormat="1" applyFont="1" applyFill="1" applyBorder="1" applyAlignment="1" quotePrefix="1">
      <alignment horizontal="right" vertical="top"/>
    </xf>
    <xf numFmtId="37" fontId="2" fillId="0" borderId="0" xfId="0" applyNumberFormat="1" applyFont="1" applyAlignment="1">
      <alignment vertical="top"/>
    </xf>
    <xf numFmtId="0" fontId="1" fillId="0" borderId="0" xfId="0" applyFont="1" applyAlignment="1" quotePrefix="1">
      <alignment horizontal="right" vertical="top"/>
    </xf>
    <xf numFmtId="38" fontId="2" fillId="0" borderId="12" xfId="0" applyNumberFormat="1" applyFont="1" applyBorder="1" applyAlignment="1">
      <alignment vertical="top"/>
    </xf>
    <xf numFmtId="38" fontId="2" fillId="0" borderId="18" xfId="0" applyNumberFormat="1" applyFont="1" applyBorder="1" applyAlignment="1">
      <alignment vertical="top"/>
    </xf>
    <xf numFmtId="38" fontId="2" fillId="0" borderId="19" xfId="0" applyNumberFormat="1" applyFont="1" applyBorder="1" applyAlignment="1">
      <alignment vertical="top"/>
    </xf>
    <xf numFmtId="38" fontId="2" fillId="0" borderId="20" xfId="0" applyNumberFormat="1" applyFont="1" applyBorder="1" applyAlignment="1">
      <alignment vertical="top"/>
    </xf>
    <xf numFmtId="38" fontId="2" fillId="0" borderId="21" xfId="0" applyNumberFormat="1" applyFont="1" applyBorder="1" applyAlignment="1">
      <alignment vertical="top"/>
    </xf>
    <xf numFmtId="38" fontId="2" fillId="0" borderId="11" xfId="0" applyNumberFormat="1" applyFont="1" applyBorder="1" applyAlignment="1">
      <alignment vertical="top"/>
    </xf>
    <xf numFmtId="193" fontId="2" fillId="0" borderId="11" xfId="0" applyNumberFormat="1" applyFont="1" applyFill="1" applyBorder="1" applyAlignment="1">
      <alignment vertical="top"/>
    </xf>
    <xf numFmtId="38" fontId="2" fillId="0" borderId="0" xfId="42" applyNumberFormat="1" applyFont="1" applyFill="1" applyBorder="1" applyAlignment="1" quotePrefix="1">
      <alignment horizontal="right" vertical="top"/>
    </xf>
    <xf numFmtId="38" fontId="2" fillId="0" borderId="10" xfId="42" applyNumberFormat="1" applyFont="1" applyFill="1" applyBorder="1" applyAlignment="1" quotePrefix="1">
      <alignment horizontal="right" vertical="top"/>
    </xf>
    <xf numFmtId="38" fontId="2" fillId="0" borderId="11" xfId="42" applyNumberFormat="1" applyFont="1" applyFill="1" applyBorder="1" applyAlignment="1" quotePrefix="1">
      <alignment horizontal="right" vertical="top"/>
    </xf>
    <xf numFmtId="38" fontId="2" fillId="0" borderId="11" xfId="0" applyNumberFormat="1" applyFont="1" applyFill="1" applyBorder="1" applyAlignment="1">
      <alignment horizontal="right" vertical="top"/>
    </xf>
    <xf numFmtId="38" fontId="2" fillId="0" borderId="0" xfId="0" applyNumberFormat="1" applyFont="1" applyBorder="1" applyAlignment="1">
      <alignment horizontal="right"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193" fontId="2" fillId="0" borderId="13" xfId="42" applyNumberFormat="1" applyFont="1" applyFill="1" applyBorder="1" applyAlignment="1">
      <alignment vertical="top"/>
    </xf>
    <xf numFmtId="193" fontId="2" fillId="0" borderId="12" xfId="42" applyNumberFormat="1" applyFont="1" applyFill="1" applyBorder="1" applyAlignment="1">
      <alignmen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2" fontId="2" fillId="0" borderId="0" xfId="0" applyNumberFormat="1" applyFont="1" applyBorder="1" applyAlignment="1">
      <alignment horizontal="justify" vertical="justify" wrapText="1"/>
    </xf>
    <xf numFmtId="2" fontId="2" fillId="0" borderId="0" xfId="0" applyNumberFormat="1" applyFont="1" applyBorder="1" applyAlignment="1">
      <alignment horizontal="left" vertical="justify" wrapText="1"/>
    </xf>
    <xf numFmtId="0" fontId="0" fillId="0" borderId="0" xfId="0" applyFont="1" applyAlignment="1">
      <alignment horizontal="left" vertical="justify" wrapText="1"/>
    </xf>
    <xf numFmtId="2" fontId="2" fillId="0" borderId="10" xfId="0" applyNumberFormat="1" applyFont="1" applyBorder="1" applyAlignment="1">
      <alignment horizontal="left" vertical="justify" wrapText="1"/>
    </xf>
    <xf numFmtId="0" fontId="0" fillId="0" borderId="10" xfId="0" applyBorder="1" applyAlignment="1">
      <alignment horizontal="left" vertical="justify" wrapText="1"/>
    </xf>
    <xf numFmtId="0" fontId="2" fillId="0" borderId="0" xfId="0" applyFont="1" applyFill="1" applyAlignment="1">
      <alignment horizontal="justify" vertical="top" wrapText="1"/>
    </xf>
    <xf numFmtId="0" fontId="2" fillId="0" borderId="0" xfId="0" applyFont="1" applyBorder="1" applyAlignment="1">
      <alignment horizontal="left" vertical="justify" wrapText="1"/>
    </xf>
    <xf numFmtId="0" fontId="2"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1" fillId="0" borderId="0" xfId="0" applyFont="1" applyFill="1" applyAlignment="1">
      <alignment horizontal="center" vertical="top" wrapText="1"/>
    </xf>
    <xf numFmtId="0" fontId="0" fillId="0" borderId="0" xfId="0" applyFont="1" applyAlignment="1">
      <alignment horizontal="center" vertical="top" wrapText="1"/>
    </xf>
    <xf numFmtId="0" fontId="11" fillId="0" borderId="0" xfId="0" applyFont="1" applyFill="1" applyAlignment="1">
      <alignment horizontal="justify" vertical="top"/>
    </xf>
    <xf numFmtId="0" fontId="2" fillId="0" borderId="0" xfId="0" applyFont="1" applyFill="1" applyAlignment="1">
      <alignment horizontal="justify" vertical="justify" wrapText="1"/>
    </xf>
    <xf numFmtId="0" fontId="0" fillId="0" borderId="0" xfId="0" applyFont="1" applyAlignment="1">
      <alignment horizontal="justify" vertical="justify"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49" fontId="2" fillId="0" borderId="0" xfId="0" applyNumberFormat="1" applyFont="1" applyFill="1" applyAlignment="1">
      <alignment horizontal="left" vertical="top"/>
    </xf>
    <xf numFmtId="0" fontId="2" fillId="0" borderId="0" xfId="0" applyFont="1" applyBorder="1" applyAlignment="1">
      <alignment horizontal="justify" vertical="top"/>
    </xf>
    <xf numFmtId="0" fontId="1" fillId="0" borderId="0" xfId="0" applyFont="1" applyBorder="1" applyAlignment="1">
      <alignment horizontal="right" vertical="justify" wrapText="1"/>
    </xf>
    <xf numFmtId="0" fontId="2" fillId="0" borderId="0" xfId="0" applyFont="1" applyFill="1" applyBorder="1" applyAlignment="1">
      <alignment horizontal="justify" vertical="top"/>
    </xf>
    <xf numFmtId="0" fontId="2" fillId="0" borderId="0" xfId="0" applyFont="1" applyFill="1" applyBorder="1" applyAlignment="1">
      <alignment horizontal="justify" vertical="top" wrapText="1"/>
    </xf>
    <xf numFmtId="0" fontId="1"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5" fillId="0" borderId="0" xfId="0" applyFont="1" applyAlignment="1">
      <alignment horizontal="justify" vertical="top" wrapText="1"/>
    </xf>
    <xf numFmtId="0" fontId="0"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Alignment="1">
      <alignment horizontal="justify" wrapText="1"/>
    </xf>
    <xf numFmtId="0" fontId="2" fillId="0" borderId="0" xfId="0" applyFont="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Font="1" applyBorder="1" applyAlignment="1">
      <alignment horizontal="right"/>
    </xf>
    <xf numFmtId="0" fontId="1" fillId="0" borderId="0" xfId="0" applyFont="1" applyFill="1" applyBorder="1" applyAlignment="1">
      <alignment horizontal="justify" vertical="top"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1" fillId="0" borderId="0" xfId="0" applyFont="1" applyAlignment="1">
      <alignment wrapText="1"/>
    </xf>
    <xf numFmtId="0" fontId="2" fillId="0" borderId="11" xfId="0" applyFont="1" applyBorder="1" applyAlignment="1">
      <alignment horizontal="justify" vertical="justify" wrapText="1"/>
    </xf>
    <xf numFmtId="0" fontId="1" fillId="0" borderId="0" xfId="0" applyFont="1" applyFill="1" applyBorder="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4001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8"/>
  <sheetViews>
    <sheetView zoomScale="150" zoomScaleNormal="150" zoomScaleSheetLayoutView="100" zoomScalePageLayoutView="0" workbookViewId="0" topLeftCell="A1">
      <selection activeCell="G28" sqref="G28:H28"/>
    </sheetView>
  </sheetViews>
  <sheetFormatPr defaultColWidth="9.140625" defaultRowHeight="12.75"/>
  <cols>
    <col min="1" max="1" width="4.140625" style="2" customWidth="1"/>
    <col min="2" max="2" width="24.421875" style="2" customWidth="1"/>
    <col min="3" max="3" width="9.710937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249</v>
      </c>
    </row>
    <row r="6" ht="12.75">
      <c r="A6" s="1"/>
    </row>
    <row r="7" ht="12.75">
      <c r="A7" s="1" t="s">
        <v>31</v>
      </c>
    </row>
    <row r="8" ht="12.75">
      <c r="A8" s="1" t="s">
        <v>303</v>
      </c>
    </row>
    <row r="9" ht="12.75">
      <c r="A9" s="2" t="s">
        <v>255</v>
      </c>
    </row>
    <row r="11" spans="4:8" ht="12.75">
      <c r="D11" s="187" t="s">
        <v>199</v>
      </c>
      <c r="E11" s="187"/>
      <c r="G11" s="187" t="s">
        <v>200</v>
      </c>
      <c r="H11" s="187"/>
    </row>
    <row r="12" spans="4:8" ht="12.75">
      <c r="D12" s="3"/>
      <c r="E12" s="4" t="s">
        <v>125</v>
      </c>
      <c r="F12" s="3"/>
      <c r="G12" s="3"/>
      <c r="H12" s="4"/>
    </row>
    <row r="13" spans="4:8" ht="14.25" customHeight="1">
      <c r="D13" s="4" t="s">
        <v>250</v>
      </c>
      <c r="E13" s="4" t="s">
        <v>167</v>
      </c>
      <c r="F13" s="3"/>
      <c r="G13" s="62" t="s">
        <v>211</v>
      </c>
      <c r="H13" s="4" t="str">
        <f>G13</f>
        <v>12 months</v>
      </c>
    </row>
    <row r="14" spans="4:8" ht="12.75">
      <c r="D14" s="4" t="s">
        <v>173</v>
      </c>
      <c r="E14" s="31" t="s">
        <v>126</v>
      </c>
      <c r="F14" s="3"/>
      <c r="G14" s="62" t="s">
        <v>202</v>
      </c>
      <c r="H14" s="4" t="str">
        <f>G14</f>
        <v>Cumulative</v>
      </c>
    </row>
    <row r="15" spans="4:8" ht="12.75">
      <c r="D15" s="5" t="s">
        <v>209</v>
      </c>
      <c r="E15" s="5" t="s">
        <v>210</v>
      </c>
      <c r="F15" s="3"/>
      <c r="G15" s="5" t="str">
        <f>D15</f>
        <v>30 Sept 2011</v>
      </c>
      <c r="H15" s="5" t="str">
        <f>E15</f>
        <v>30 Sept 2010</v>
      </c>
    </row>
    <row r="16" spans="3:8" ht="12.75">
      <c r="C16" s="1" t="s">
        <v>213</v>
      </c>
      <c r="D16" s="5" t="s">
        <v>251</v>
      </c>
      <c r="E16" s="5" t="s">
        <v>251</v>
      </c>
      <c r="G16" s="5" t="s">
        <v>251</v>
      </c>
      <c r="H16" s="5" t="s">
        <v>251</v>
      </c>
    </row>
    <row r="18" spans="1:8" ht="12.75">
      <c r="A18" s="2" t="s">
        <v>252</v>
      </c>
      <c r="D18" s="16">
        <v>37222</v>
      </c>
      <c r="E18" s="16">
        <v>28151</v>
      </c>
      <c r="G18" s="16">
        <v>136834</v>
      </c>
      <c r="H18" s="16">
        <v>96564</v>
      </c>
    </row>
    <row r="19" spans="4:8" ht="12.75">
      <c r="D19" s="28"/>
      <c r="E19" s="28"/>
      <c r="F19" s="29"/>
      <c r="G19" s="28"/>
      <c r="H19" s="28"/>
    </row>
    <row r="20" spans="1:8" ht="12.75">
      <c r="A20" s="2" t="s">
        <v>123</v>
      </c>
      <c r="D20" s="16">
        <v>-29844</v>
      </c>
      <c r="E20" s="16">
        <v>-21958</v>
      </c>
      <c r="F20" s="29"/>
      <c r="G20" s="16">
        <v>-108644</v>
      </c>
      <c r="H20" s="16">
        <v>-73072</v>
      </c>
    </row>
    <row r="21" spans="4:8" ht="12.75">
      <c r="D21" s="24"/>
      <c r="E21" s="24"/>
      <c r="F21" s="29"/>
      <c r="G21" s="24"/>
      <c r="H21" s="24"/>
    </row>
    <row r="22" spans="1:8" ht="12.75">
      <c r="A22" s="2" t="s">
        <v>256</v>
      </c>
      <c r="D22" s="16">
        <f>SUM(D18:D21)</f>
        <v>7378</v>
      </c>
      <c r="E22" s="16">
        <f>SUM(E18:E21)</f>
        <v>6193</v>
      </c>
      <c r="F22" s="29"/>
      <c r="G22" s="16">
        <f>SUM(G18:G21)</f>
        <v>28190</v>
      </c>
      <c r="H22" s="16">
        <f>SUM(H18:H21)</f>
        <v>23492</v>
      </c>
    </row>
    <row r="23" spans="4:8" ht="12.75">
      <c r="D23" s="28"/>
      <c r="E23" s="28"/>
      <c r="F23" s="29"/>
      <c r="G23" s="28"/>
      <c r="H23" s="28"/>
    </row>
    <row r="24" spans="1:8" ht="12.75">
      <c r="A24" s="2" t="s">
        <v>62</v>
      </c>
      <c r="D24" s="16">
        <v>1121</v>
      </c>
      <c r="E24" s="16">
        <v>302</v>
      </c>
      <c r="F24" s="29"/>
      <c r="G24" s="16">
        <v>3102</v>
      </c>
      <c r="H24" s="16">
        <v>933</v>
      </c>
    </row>
    <row r="25" spans="4:8" ht="12.75">
      <c r="D25" s="28"/>
      <c r="E25" s="28"/>
      <c r="F25" s="29"/>
      <c r="G25" s="28"/>
      <c r="H25" s="28"/>
    </row>
    <row r="26" spans="1:8" ht="12.75">
      <c r="A26" s="2" t="s">
        <v>108</v>
      </c>
      <c r="D26" s="16">
        <v>-858</v>
      </c>
      <c r="E26" s="16">
        <v>-907</v>
      </c>
      <c r="F26" s="29"/>
      <c r="G26" s="23">
        <v>-3119</v>
      </c>
      <c r="H26" s="16">
        <v>-3607</v>
      </c>
    </row>
    <row r="27" spans="4:8" ht="12.75">
      <c r="D27" s="28"/>
      <c r="E27" s="28"/>
      <c r="F27" s="29"/>
      <c r="G27" s="28"/>
      <c r="H27" s="28"/>
    </row>
    <row r="28" spans="1:8" ht="12.75">
      <c r="A28" s="2" t="s">
        <v>257</v>
      </c>
      <c r="D28" s="16">
        <v>-1462</v>
      </c>
      <c r="E28" s="16">
        <v>-1797</v>
      </c>
      <c r="F28" s="29"/>
      <c r="G28" s="23">
        <v>-5547</v>
      </c>
      <c r="H28" s="16">
        <v>-4579</v>
      </c>
    </row>
    <row r="29" spans="4:8" ht="12.75">
      <c r="D29" s="22"/>
      <c r="E29" s="22"/>
      <c r="F29" s="40"/>
      <c r="G29" s="22"/>
      <c r="H29" s="22"/>
    </row>
    <row r="30" spans="1:8" ht="12.75">
      <c r="A30" s="2" t="s">
        <v>119</v>
      </c>
      <c r="D30" s="16">
        <v>-90</v>
      </c>
      <c r="E30" s="16">
        <v>-24</v>
      </c>
      <c r="G30" s="16">
        <v>-258</v>
      </c>
      <c r="H30" s="16">
        <v>-188</v>
      </c>
    </row>
    <row r="31" spans="4:8" ht="12.75">
      <c r="D31" s="11"/>
      <c r="E31" s="11"/>
      <c r="G31" s="11"/>
      <c r="H31" s="11"/>
    </row>
    <row r="32" spans="1:8" ht="12.75" customHeight="1">
      <c r="A32" s="1" t="s">
        <v>120</v>
      </c>
      <c r="D32" s="10">
        <f>SUM(D22:D31)</f>
        <v>6089</v>
      </c>
      <c r="E32" s="10">
        <f>SUM(E22:E31)</f>
        <v>3767</v>
      </c>
      <c r="G32" s="10">
        <f>SUM(G22:G31)</f>
        <v>22368</v>
      </c>
      <c r="H32" s="10">
        <f>SUM(H22:H31)</f>
        <v>16051</v>
      </c>
    </row>
    <row r="33" spans="4:8" ht="12.75">
      <c r="D33" s="10"/>
      <c r="E33" s="10"/>
      <c r="G33" s="10"/>
      <c r="H33" s="10"/>
    </row>
    <row r="34" spans="1:8" ht="12.75">
      <c r="A34" s="2" t="s">
        <v>121</v>
      </c>
      <c r="C34" s="2" t="s">
        <v>79</v>
      </c>
      <c r="D34" s="16">
        <v>-1481</v>
      </c>
      <c r="E34" s="16">
        <v>-226</v>
      </c>
      <c r="G34" s="16">
        <v>-6980</v>
      </c>
      <c r="H34" s="16">
        <v>-1430</v>
      </c>
    </row>
    <row r="35" spans="4:8" ht="12.75" customHeight="1">
      <c r="D35" s="11"/>
      <c r="E35" s="11"/>
      <c r="G35" s="11"/>
      <c r="H35" s="11"/>
    </row>
    <row r="36" spans="1:8" ht="12.75">
      <c r="A36" s="1" t="s">
        <v>129</v>
      </c>
      <c r="D36" s="16">
        <f>SUM(D32:D35)</f>
        <v>4608</v>
      </c>
      <c r="E36" s="16">
        <f>SUM(E32:E35)</f>
        <v>3541</v>
      </c>
      <c r="G36" s="16">
        <f>SUM(G32:G35)</f>
        <v>15388</v>
      </c>
      <c r="H36" s="16">
        <f>SUM(H32:H35)</f>
        <v>14621</v>
      </c>
    </row>
    <row r="37" spans="4:8" ht="12.75">
      <c r="D37" s="150"/>
      <c r="E37" s="150"/>
      <c r="F37" s="13"/>
      <c r="G37" s="150"/>
      <c r="H37" s="150"/>
    </row>
    <row r="38" spans="1:8" ht="12.75">
      <c r="A38" s="1" t="s">
        <v>214</v>
      </c>
      <c r="D38" s="9">
        <v>0</v>
      </c>
      <c r="E38" s="9">
        <v>0</v>
      </c>
      <c r="G38" s="9">
        <v>0</v>
      </c>
      <c r="H38" s="9">
        <v>0</v>
      </c>
    </row>
    <row r="39" spans="1:8" ht="12.75">
      <c r="A39" s="1"/>
      <c r="D39" s="9"/>
      <c r="E39" s="9"/>
      <c r="G39" s="9"/>
      <c r="H39" s="9"/>
    </row>
    <row r="40" spans="1:8" ht="13.5" thickBot="1">
      <c r="A40" s="1" t="s">
        <v>30</v>
      </c>
      <c r="D40" s="12">
        <f>SUM(D36:D39)</f>
        <v>4608</v>
      </c>
      <c r="E40" s="12">
        <f>SUM(E36:E39)</f>
        <v>3541</v>
      </c>
      <c r="G40" s="12">
        <f>SUM(G36:G39)</f>
        <v>15388</v>
      </c>
      <c r="H40" s="12">
        <f>SUM(H36:H39)</f>
        <v>14621</v>
      </c>
    </row>
    <row r="41" spans="4:8" ht="12.75">
      <c r="D41" s="9"/>
      <c r="E41" s="9"/>
      <c r="G41" s="9"/>
      <c r="H41" s="9"/>
    </row>
    <row r="42" spans="1:8" ht="12.75">
      <c r="A42" s="1" t="s">
        <v>78</v>
      </c>
      <c r="D42" s="9"/>
      <c r="E42" s="9"/>
      <c r="G42" s="9"/>
      <c r="H42" s="9"/>
    </row>
    <row r="43" spans="1:9" ht="13.5" thickBot="1">
      <c r="A43" s="29" t="s">
        <v>131</v>
      </c>
      <c r="B43" s="29"/>
      <c r="D43" s="65">
        <f>D36</f>
        <v>4608</v>
      </c>
      <c r="E43" s="65">
        <f>E36</f>
        <v>3541</v>
      </c>
      <c r="G43" s="65">
        <f>G36</f>
        <v>15388</v>
      </c>
      <c r="H43" s="65">
        <f>H36</f>
        <v>14621</v>
      </c>
      <c r="I43" s="103"/>
    </row>
    <row r="44" spans="4:8" ht="12.75">
      <c r="D44" s="10"/>
      <c r="E44" s="9"/>
      <c r="H44" s="9"/>
    </row>
    <row r="45" spans="1:8" ht="12.75">
      <c r="A45" s="1" t="s">
        <v>114</v>
      </c>
      <c r="D45" s="84"/>
      <c r="E45" s="9"/>
      <c r="H45" s="9"/>
    </row>
    <row r="46" spans="1:8" ht="12.75">
      <c r="A46" s="2" t="s">
        <v>115</v>
      </c>
      <c r="C46" s="2" t="s">
        <v>241</v>
      </c>
      <c r="D46" s="123">
        <f>Notes!H287</f>
        <v>3.4814406273846132</v>
      </c>
      <c r="E46" s="82">
        <v>2.69</v>
      </c>
      <c r="F46" s="29"/>
      <c r="G46" s="123">
        <f>Notes!I287</f>
        <v>11.65272045738518</v>
      </c>
      <c r="H46" s="82">
        <v>11.12</v>
      </c>
    </row>
    <row r="47" spans="1:8" ht="13.5" thickBot="1">
      <c r="A47" s="2" t="s">
        <v>70</v>
      </c>
      <c r="C47" s="2" t="s">
        <v>242</v>
      </c>
      <c r="D47" s="83">
        <f>Notes!H307</f>
        <v>3.473698493826044</v>
      </c>
      <c r="E47" s="83">
        <v>2.67</v>
      </c>
      <c r="F47" s="29"/>
      <c r="G47" s="83">
        <f>Notes!I307</f>
        <v>11.610868400600614</v>
      </c>
      <c r="H47" s="83">
        <v>11.06</v>
      </c>
    </row>
    <row r="48" spans="4:8" ht="12.75">
      <c r="D48" s="10"/>
      <c r="E48" s="29"/>
      <c r="H48" s="29"/>
    </row>
    <row r="49" spans="1:8" ht="13.5" thickBot="1">
      <c r="A49" s="1" t="s">
        <v>28</v>
      </c>
      <c r="D49" s="43">
        <v>3.5</v>
      </c>
      <c r="E49" s="43">
        <v>3</v>
      </c>
      <c r="G49" s="108">
        <v>12</v>
      </c>
      <c r="H49" s="81">
        <v>11</v>
      </c>
    </row>
    <row r="50" spans="4:5" ht="12.75">
      <c r="D50" s="10"/>
      <c r="E50" s="10"/>
    </row>
    <row r="51" spans="1:8" ht="13.5" thickBot="1">
      <c r="A51" s="1" t="s">
        <v>155</v>
      </c>
      <c r="D51" s="101">
        <v>235</v>
      </c>
      <c r="E51" s="101">
        <v>250</v>
      </c>
      <c r="F51" s="29"/>
      <c r="G51" s="101">
        <v>901</v>
      </c>
      <c r="H51" s="101">
        <v>728</v>
      </c>
    </row>
    <row r="52" spans="1:8" ht="13.5" thickBot="1">
      <c r="A52" s="1" t="s">
        <v>156</v>
      </c>
      <c r="D52" s="102">
        <v>-90</v>
      </c>
      <c r="E52" s="102">
        <v>-23</v>
      </c>
      <c r="F52" s="29"/>
      <c r="G52" s="102">
        <v>-258</v>
      </c>
      <c r="H52" s="102">
        <v>-188</v>
      </c>
    </row>
    <row r="53" spans="4:7" ht="12.75">
      <c r="D53" s="28"/>
      <c r="G53" s="29"/>
    </row>
    <row r="54" spans="1:4" ht="12.75">
      <c r="A54" s="1" t="s">
        <v>266</v>
      </c>
      <c r="D54" s="10"/>
    </row>
    <row r="55" spans="1:8" ht="12.75">
      <c r="A55" s="188" t="s">
        <v>308</v>
      </c>
      <c r="B55" s="188"/>
      <c r="C55" s="188"/>
      <c r="D55" s="188"/>
      <c r="E55" s="188"/>
      <c r="F55" s="188"/>
      <c r="G55" s="188"/>
      <c r="H55" s="188"/>
    </row>
    <row r="56" spans="1:8" ht="32.25" customHeight="1">
      <c r="A56" s="188"/>
      <c r="B56" s="188"/>
      <c r="C56" s="188"/>
      <c r="D56" s="188"/>
      <c r="E56" s="188"/>
      <c r="F56" s="188"/>
      <c r="G56" s="188"/>
      <c r="H56" s="188"/>
    </row>
    <row r="57" spans="1:8" ht="12.75">
      <c r="A57" s="29"/>
      <c r="B57" s="29"/>
      <c r="C57" s="29"/>
      <c r="D57" s="29"/>
      <c r="E57" s="29"/>
      <c r="F57" s="29"/>
      <c r="G57" s="29"/>
      <c r="H57" s="29"/>
    </row>
    <row r="58" spans="1:8" ht="12.75" customHeight="1">
      <c r="A58" s="8"/>
      <c r="B58" s="8"/>
      <c r="C58" s="8"/>
      <c r="D58" s="8"/>
      <c r="E58" s="8"/>
      <c r="F58" s="8"/>
      <c r="G58" s="8"/>
      <c r="H58" s="8"/>
    </row>
  </sheetData>
  <sheetProtection/>
  <mergeCells count="3">
    <mergeCell ref="D11:E11"/>
    <mergeCell ref="G11:H11"/>
    <mergeCell ref="A55:H56"/>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2"/>
  <sheetViews>
    <sheetView zoomScale="150" zoomScaleNormal="150" zoomScalePageLayoutView="0" workbookViewId="0" topLeftCell="A2">
      <selection activeCell="A9" sqref="A9"/>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249</v>
      </c>
      <c r="B5" s="27"/>
      <c r="C5" s="1"/>
    </row>
    <row r="7" spans="1:3" ht="12.75">
      <c r="A7" s="1" t="s">
        <v>27</v>
      </c>
      <c r="C7" s="1"/>
    </row>
    <row r="8" spans="1:3" ht="12.75">
      <c r="A8" s="1" t="s">
        <v>322</v>
      </c>
      <c r="C8" s="1"/>
    </row>
    <row r="9" spans="1:5" ht="12.75">
      <c r="A9" s="2" t="s">
        <v>255</v>
      </c>
      <c r="C9" s="1"/>
      <c r="E9" s="75"/>
    </row>
    <row r="10" spans="3:7" ht="12.75">
      <c r="C10" s="1"/>
      <c r="G10" s="31" t="s">
        <v>320</v>
      </c>
    </row>
    <row r="11" spans="1:7" ht="12.75">
      <c r="A11" s="1"/>
      <c r="C11" s="1"/>
      <c r="E11" s="4" t="s">
        <v>196</v>
      </c>
      <c r="G11" s="4" t="s">
        <v>196</v>
      </c>
    </row>
    <row r="12" spans="4:7" ht="12.75">
      <c r="D12" s="3"/>
      <c r="E12" s="41" t="s">
        <v>309</v>
      </c>
      <c r="F12" s="5"/>
      <c r="G12" s="69" t="s">
        <v>162</v>
      </c>
    </row>
    <row r="13" spans="3:7" ht="12.75">
      <c r="C13" s="47"/>
      <c r="E13" s="5" t="s">
        <v>251</v>
      </c>
      <c r="F13" s="5"/>
      <c r="G13" s="41" t="s">
        <v>251</v>
      </c>
    </row>
    <row r="14" spans="3:7" ht="12.75">
      <c r="C14" s="1"/>
      <c r="E14" s="5"/>
      <c r="F14" s="5"/>
      <c r="G14" s="71"/>
    </row>
    <row r="15" spans="1:7" ht="12.75">
      <c r="A15" s="1" t="s">
        <v>244</v>
      </c>
      <c r="G15" s="42"/>
    </row>
    <row r="16" spans="1:7" ht="12.75">
      <c r="A16" s="1" t="s">
        <v>63</v>
      </c>
      <c r="E16" s="15"/>
      <c r="F16" s="15"/>
      <c r="G16" s="16"/>
    </row>
    <row r="17" spans="1:7" ht="12.75">
      <c r="A17" s="2" t="s">
        <v>225</v>
      </c>
      <c r="E17" s="15">
        <v>29773</v>
      </c>
      <c r="F17" s="15"/>
      <c r="G17" s="15">
        <v>29694</v>
      </c>
    </row>
    <row r="18" spans="1:7" ht="12.75">
      <c r="A18" s="2" t="s">
        <v>215</v>
      </c>
      <c r="E18" s="11">
        <v>10</v>
      </c>
      <c r="F18" s="15"/>
      <c r="G18" s="11">
        <v>10</v>
      </c>
    </row>
    <row r="19" spans="5:7" ht="12.75">
      <c r="E19" s="18">
        <f>SUM(E17:E18)</f>
        <v>29783</v>
      </c>
      <c r="G19" s="18">
        <f>SUM(G17:G18)</f>
        <v>29704</v>
      </c>
    </row>
    <row r="20" spans="1:7" ht="12.75">
      <c r="A20" s="6"/>
      <c r="E20" s="15"/>
      <c r="F20" s="15"/>
      <c r="G20" s="15"/>
    </row>
    <row r="21" spans="1:7" ht="12.75">
      <c r="A21" s="1" t="s">
        <v>245</v>
      </c>
      <c r="E21" s="15"/>
      <c r="F21" s="15"/>
      <c r="G21" s="15"/>
    </row>
    <row r="22" spans="1:7" ht="12.75">
      <c r="A22" s="2" t="s">
        <v>109</v>
      </c>
      <c r="E22" s="15">
        <v>22903</v>
      </c>
      <c r="F22" s="15"/>
      <c r="G22" s="15">
        <v>11337</v>
      </c>
    </row>
    <row r="23" spans="1:7" ht="12.75">
      <c r="A23" s="2" t="s">
        <v>148</v>
      </c>
      <c r="E23" s="15">
        <v>4863</v>
      </c>
      <c r="F23" s="15"/>
      <c r="G23" s="15">
        <v>3654</v>
      </c>
    </row>
    <row r="24" spans="1:7" ht="12.75">
      <c r="A24" s="2" t="s">
        <v>169</v>
      </c>
      <c r="D24" s="5"/>
      <c r="E24" s="21">
        <v>665</v>
      </c>
      <c r="F24" s="17"/>
      <c r="G24" s="21">
        <v>896</v>
      </c>
    </row>
    <row r="25" spans="1:7" ht="12.75">
      <c r="A25" s="2" t="s">
        <v>163</v>
      </c>
      <c r="D25" s="5"/>
      <c r="E25" s="21">
        <v>0</v>
      </c>
      <c r="F25" s="17"/>
      <c r="G25" s="21">
        <v>179</v>
      </c>
    </row>
    <row r="26" spans="1:7" ht="12.75">
      <c r="A26" s="2" t="s">
        <v>86</v>
      </c>
      <c r="D26" s="5"/>
      <c r="E26" s="70">
        <v>26347</v>
      </c>
      <c r="F26" s="17"/>
      <c r="G26" s="70">
        <v>28837</v>
      </c>
    </row>
    <row r="27" spans="1:7" ht="12.75">
      <c r="A27" s="2" t="s">
        <v>149</v>
      </c>
      <c r="E27" s="22">
        <v>6948</v>
      </c>
      <c r="F27" s="15"/>
      <c r="G27" s="22">
        <v>11349</v>
      </c>
    </row>
    <row r="28" spans="5:7" ht="12.75">
      <c r="E28" s="18">
        <f>SUM(E22:E27)</f>
        <v>61726</v>
      </c>
      <c r="F28" s="15"/>
      <c r="G28" s="18">
        <f>SUM(G22:G27)</f>
        <v>56252</v>
      </c>
    </row>
    <row r="29" spans="1:7" ht="13.5" thickBot="1">
      <c r="A29" s="1" t="s">
        <v>10</v>
      </c>
      <c r="E29" s="12">
        <f>E19+E28</f>
        <v>91509</v>
      </c>
      <c r="F29" s="15"/>
      <c r="G29" s="12">
        <f>G19+G28</f>
        <v>85956</v>
      </c>
    </row>
    <row r="30" spans="5:7" ht="12.75">
      <c r="E30" s="15"/>
      <c r="F30" s="15"/>
      <c r="G30" s="15"/>
    </row>
    <row r="31" spans="1:7" ht="12.75">
      <c r="A31" s="1" t="s">
        <v>246</v>
      </c>
      <c r="E31" s="15"/>
      <c r="F31" s="15"/>
      <c r="G31" s="15"/>
    </row>
    <row r="32" spans="1:7" ht="12.75">
      <c r="A32" s="1" t="s">
        <v>236</v>
      </c>
      <c r="E32" s="15"/>
      <c r="F32" s="15"/>
      <c r="G32" s="15"/>
    </row>
    <row r="33" spans="1:7" ht="12.75">
      <c r="A33" s="2" t="s">
        <v>178</v>
      </c>
      <c r="E33" s="15">
        <v>66179</v>
      </c>
      <c r="F33" s="15"/>
      <c r="G33" s="15">
        <v>65913</v>
      </c>
    </row>
    <row r="34" spans="1:7" ht="12.75">
      <c r="A34" s="2" t="s">
        <v>157</v>
      </c>
      <c r="E34" s="15">
        <v>2038</v>
      </c>
      <c r="F34" s="15"/>
      <c r="G34" s="15">
        <v>1637</v>
      </c>
    </row>
    <row r="35" spans="1:7" ht="12.75">
      <c r="A35" s="2" t="s">
        <v>272</v>
      </c>
      <c r="E35" s="15">
        <v>243</v>
      </c>
      <c r="F35" s="15"/>
      <c r="G35" s="15">
        <v>418</v>
      </c>
    </row>
    <row r="36" spans="1:7" ht="12.75">
      <c r="A36" s="2" t="s">
        <v>179</v>
      </c>
      <c r="E36" s="15">
        <v>9582</v>
      </c>
      <c r="F36" s="15"/>
      <c r="G36" s="15">
        <v>9383</v>
      </c>
    </row>
    <row r="37" spans="5:7" ht="12.75">
      <c r="E37" s="15"/>
      <c r="F37" s="15"/>
      <c r="G37" s="15"/>
    </row>
    <row r="38" spans="1:7" ht="12.75">
      <c r="A38" s="1" t="s">
        <v>237</v>
      </c>
      <c r="E38" s="18">
        <f>SUM(E33:E37)</f>
        <v>78042</v>
      </c>
      <c r="F38" s="15"/>
      <c r="G38" s="18">
        <f>SUM(G33:G37)</f>
        <v>77351</v>
      </c>
    </row>
    <row r="39" spans="5:7" ht="12.75">
      <c r="E39" s="22"/>
      <c r="F39" s="15"/>
      <c r="G39" s="15"/>
    </row>
    <row r="40" spans="1:7" ht="12.75">
      <c r="A40" s="1" t="s">
        <v>238</v>
      </c>
      <c r="E40" s="22"/>
      <c r="F40" s="15"/>
      <c r="G40" s="15"/>
    </row>
    <row r="41" spans="1:7" ht="12.75">
      <c r="A41" s="2" t="s">
        <v>170</v>
      </c>
      <c r="E41" s="22">
        <v>2872</v>
      </c>
      <c r="F41" s="15"/>
      <c r="G41" s="15">
        <v>785</v>
      </c>
    </row>
    <row r="42" spans="5:7" ht="12.75">
      <c r="E42" s="185"/>
      <c r="F42" s="10"/>
      <c r="G42" s="19"/>
    </row>
    <row r="43" spans="1:7" ht="12.75">
      <c r="A43" s="1" t="s">
        <v>239</v>
      </c>
      <c r="E43" s="22"/>
      <c r="F43" s="15"/>
      <c r="G43" s="15"/>
    </row>
    <row r="44" spans="1:7" ht="12.75">
      <c r="A44" s="2" t="s">
        <v>150</v>
      </c>
      <c r="E44" s="22">
        <v>5019</v>
      </c>
      <c r="F44" s="15"/>
      <c r="G44" s="15">
        <v>4098</v>
      </c>
    </row>
    <row r="45" spans="1:9" ht="12.75">
      <c r="A45" s="2" t="s">
        <v>89</v>
      </c>
      <c r="E45" s="22">
        <v>4772</v>
      </c>
      <c r="F45" s="15"/>
      <c r="G45" s="15">
        <v>3722</v>
      </c>
      <c r="I45" s="103"/>
    </row>
    <row r="46" spans="1:7" ht="12.75">
      <c r="A46" s="2" t="s">
        <v>177</v>
      </c>
      <c r="E46" s="22">
        <v>804</v>
      </c>
      <c r="F46" s="15"/>
      <c r="G46" s="15">
        <v>0</v>
      </c>
    </row>
    <row r="47" spans="5:7" ht="12.75">
      <c r="E47" s="186">
        <f>SUM(E44:E46)</f>
        <v>10595</v>
      </c>
      <c r="F47" s="15"/>
      <c r="G47" s="18">
        <f>SUM(G44:G46)</f>
        <v>7820</v>
      </c>
    </row>
    <row r="48" spans="1:7" ht="12.75">
      <c r="A48" s="2" t="s">
        <v>71</v>
      </c>
      <c r="E48" s="22">
        <f>E41+E47</f>
        <v>13467</v>
      </c>
      <c r="F48" s="15"/>
      <c r="G48" s="15">
        <f>G41+G47</f>
        <v>8605</v>
      </c>
    </row>
    <row r="49" spans="1:7" ht="13.5" thickBot="1">
      <c r="A49" s="1" t="s">
        <v>72</v>
      </c>
      <c r="E49" s="46">
        <f>E38+E48</f>
        <v>91509</v>
      </c>
      <c r="F49" s="15"/>
      <c r="G49" s="12">
        <f>G38+G48</f>
        <v>85956</v>
      </c>
    </row>
    <row r="50" spans="5:7" ht="12.75">
      <c r="E50" s="15"/>
      <c r="F50" s="15"/>
      <c r="G50" s="15"/>
    </row>
    <row r="51" spans="1:7" ht="12.75">
      <c r="A51" s="189" t="s">
        <v>164</v>
      </c>
      <c r="B51" s="189"/>
      <c r="E51" s="10"/>
      <c r="F51" s="10"/>
      <c r="G51" s="10"/>
    </row>
    <row r="52" spans="1:7" ht="16.5" customHeight="1" thickBot="1">
      <c r="A52" s="190"/>
      <c r="B52" s="190"/>
      <c r="E52" s="109">
        <f>E38/(E33*2)</f>
        <v>0.5896281297692622</v>
      </c>
      <c r="F52" s="10"/>
      <c r="G52" s="109">
        <f>G38/(G33*2)</f>
        <v>0.5867658883680003</v>
      </c>
    </row>
    <row r="53" spans="5:7" ht="12.75">
      <c r="E53" s="10"/>
      <c r="F53" s="10"/>
      <c r="G53" s="10"/>
    </row>
    <row r="54" spans="1:7" ht="12.75">
      <c r="A54" s="1" t="s">
        <v>266</v>
      </c>
      <c r="E54" s="10"/>
      <c r="F54" s="10"/>
      <c r="G54" s="10"/>
    </row>
    <row r="55" spans="1:7" ht="12.75">
      <c r="A55" s="188" t="s">
        <v>29</v>
      </c>
      <c r="B55" s="188"/>
      <c r="C55" s="188"/>
      <c r="D55" s="188"/>
      <c r="E55" s="188"/>
      <c r="F55" s="188"/>
      <c r="G55" s="188"/>
    </row>
    <row r="56" spans="1:7" ht="29.25" customHeight="1">
      <c r="A56" s="188"/>
      <c r="B56" s="188"/>
      <c r="C56" s="188"/>
      <c r="D56" s="188"/>
      <c r="E56" s="188"/>
      <c r="F56" s="188"/>
      <c r="G56" s="188"/>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35629921259842523" right="0.35629921259842523" top="0.7200000000000001"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34"/>
  <sheetViews>
    <sheetView zoomScale="150" zoomScaleNormal="150" zoomScaleSheetLayoutView="100" zoomScalePageLayoutView="0" workbookViewId="0" topLeftCell="A17">
      <selection activeCell="B37" sqref="B37"/>
    </sheetView>
  </sheetViews>
  <sheetFormatPr defaultColWidth="9.140625" defaultRowHeight="12.75"/>
  <cols>
    <col min="1" max="1" width="3.8515625" style="2" customWidth="1"/>
    <col min="2" max="2" width="30.8515625" style="2" customWidth="1"/>
    <col min="3" max="3" width="5.8515625" style="2" customWidth="1"/>
    <col min="4" max="4" width="9.28125" style="2" customWidth="1"/>
    <col min="5" max="6" width="8.28125" style="2" customWidth="1"/>
    <col min="7" max="7" width="8.421875" style="2" customWidth="1"/>
    <col min="8" max="8" width="13.28125" style="2" customWidth="1"/>
    <col min="9" max="9" width="8.7109375" style="2" customWidth="1"/>
    <col min="10" max="16384" width="9.140625" style="2" customWidth="1"/>
  </cols>
  <sheetData>
    <row r="5" spans="1:3" ht="15.75">
      <c r="A5" s="27" t="s">
        <v>249</v>
      </c>
      <c r="B5" s="27"/>
      <c r="C5" s="27"/>
    </row>
    <row r="7" ht="12.75">
      <c r="A7" s="1" t="s">
        <v>161</v>
      </c>
    </row>
    <row r="8" ht="12.75">
      <c r="A8" s="1" t="str">
        <f>'IS'!A8</f>
        <v>For The Fourth Quarter Ended 30 September 2011</v>
      </c>
    </row>
    <row r="9" ht="12.75">
      <c r="A9" s="2" t="s">
        <v>255</v>
      </c>
    </row>
    <row r="11" spans="4:8" ht="12.75">
      <c r="D11" s="191" t="s">
        <v>171</v>
      </c>
      <c r="E11" s="191"/>
      <c r="F11" s="191"/>
      <c r="G11" s="192"/>
      <c r="H11" s="4" t="s">
        <v>319</v>
      </c>
    </row>
    <row r="12" spans="1:9" ht="12.75">
      <c r="A12" s="1"/>
      <c r="D12" s="4" t="s">
        <v>182</v>
      </c>
      <c r="E12" s="31" t="s">
        <v>11</v>
      </c>
      <c r="F12" s="31" t="s">
        <v>158</v>
      </c>
      <c r="G12" s="31" t="s">
        <v>8</v>
      </c>
      <c r="H12" s="4" t="s">
        <v>181</v>
      </c>
      <c r="I12" s="7"/>
    </row>
    <row r="13" spans="4:9" ht="12.75">
      <c r="D13" s="4" t="s">
        <v>158</v>
      </c>
      <c r="E13" s="31" t="s">
        <v>276</v>
      </c>
      <c r="F13" s="31" t="s">
        <v>273</v>
      </c>
      <c r="G13" s="31" t="s">
        <v>9</v>
      </c>
      <c r="H13" s="4" t="s">
        <v>274</v>
      </c>
      <c r="I13" s="4" t="s">
        <v>180</v>
      </c>
    </row>
    <row r="14" spans="3:9" ht="12.75">
      <c r="C14" s="47"/>
      <c r="D14" s="5" t="s">
        <v>251</v>
      </c>
      <c r="E14" s="5" t="s">
        <v>251</v>
      </c>
      <c r="F14" s="4" t="s">
        <v>251</v>
      </c>
      <c r="G14" s="4" t="s">
        <v>64</v>
      </c>
      <c r="H14" s="5" t="s">
        <v>251</v>
      </c>
      <c r="I14" s="5" t="s">
        <v>251</v>
      </c>
    </row>
    <row r="15" spans="4:9" ht="12.75">
      <c r="D15" s="14"/>
      <c r="E15" s="13"/>
      <c r="F15" s="13"/>
      <c r="H15" s="14"/>
      <c r="I15" s="14"/>
    </row>
    <row r="16" spans="1:9" ht="12.75">
      <c r="A16" s="2" t="s">
        <v>128</v>
      </c>
      <c r="D16" s="72">
        <v>65913</v>
      </c>
      <c r="E16" s="32">
        <v>1637</v>
      </c>
      <c r="F16" s="32">
        <v>418</v>
      </c>
      <c r="G16" s="72">
        <v>0</v>
      </c>
      <c r="H16" s="85">
        <v>9383</v>
      </c>
      <c r="I16" s="72">
        <f>SUM(D16:H16)</f>
        <v>77351</v>
      </c>
    </row>
    <row r="17" spans="4:9" ht="12.75">
      <c r="D17" s="72"/>
      <c r="E17" s="72"/>
      <c r="F17" s="72"/>
      <c r="H17" s="85"/>
      <c r="I17" s="72"/>
    </row>
    <row r="18" spans="1:9" ht="12.75">
      <c r="A18" s="2" t="s">
        <v>81</v>
      </c>
      <c r="H18" s="7"/>
      <c r="I18" s="72"/>
    </row>
    <row r="19" spans="1:9" ht="12.75">
      <c r="A19" s="2" t="s">
        <v>82</v>
      </c>
      <c r="D19" s="72">
        <v>0</v>
      </c>
      <c r="E19" s="72">
        <v>0</v>
      </c>
      <c r="F19" s="72">
        <v>137</v>
      </c>
      <c r="G19" s="72">
        <v>0</v>
      </c>
      <c r="H19" s="85">
        <v>0</v>
      </c>
      <c r="I19" s="72">
        <f>SUM(D19:H19)</f>
        <v>137</v>
      </c>
    </row>
    <row r="20" spans="1:9" ht="12.75">
      <c r="A20" s="2" t="s">
        <v>321</v>
      </c>
      <c r="D20" s="72">
        <v>266</v>
      </c>
      <c r="E20" s="72">
        <v>401</v>
      </c>
      <c r="F20" s="72">
        <v>-312</v>
      </c>
      <c r="G20" s="72">
        <v>0</v>
      </c>
      <c r="H20" s="85">
        <v>0</v>
      </c>
      <c r="I20" s="72">
        <f>SUM(D20:H20)</f>
        <v>355</v>
      </c>
    </row>
    <row r="21" spans="4:9" ht="12.75">
      <c r="D21" s="72"/>
      <c r="E21" s="72"/>
      <c r="F21" s="72"/>
      <c r="G21" s="72"/>
      <c r="H21" s="85"/>
      <c r="I21" s="72"/>
    </row>
    <row r="22" spans="1:9" ht="12.75">
      <c r="A22" s="29" t="s">
        <v>47</v>
      </c>
      <c r="B22" s="29"/>
      <c r="D22" s="73">
        <v>0</v>
      </c>
      <c r="E22" s="73">
        <v>0</v>
      </c>
      <c r="F22" s="73">
        <v>0</v>
      </c>
      <c r="G22" s="72">
        <v>0</v>
      </c>
      <c r="H22" s="86">
        <v>15388</v>
      </c>
      <c r="I22" s="72">
        <f>SUM(D22:H22)</f>
        <v>15388</v>
      </c>
    </row>
    <row r="23" spans="1:9" ht="12.75">
      <c r="A23" s="29"/>
      <c r="B23" s="29"/>
      <c r="D23" s="73"/>
      <c r="E23" s="73"/>
      <c r="F23" s="73"/>
      <c r="G23" s="72"/>
      <c r="H23" s="86"/>
      <c r="I23" s="72"/>
    </row>
    <row r="24" spans="1:9" ht="12.75">
      <c r="A24" s="29" t="s">
        <v>283</v>
      </c>
      <c r="B24" s="29"/>
      <c r="D24" s="73">
        <v>0</v>
      </c>
      <c r="E24" s="73">
        <v>0</v>
      </c>
      <c r="F24" s="73">
        <v>0</v>
      </c>
      <c r="G24" s="72">
        <v>0</v>
      </c>
      <c r="H24" s="86">
        <v>-15189</v>
      </c>
      <c r="I24" s="72">
        <f>SUM(D24:H24)</f>
        <v>-15189</v>
      </c>
    </row>
    <row r="25" spans="4:9" ht="12.75">
      <c r="D25" s="72"/>
      <c r="E25" s="72"/>
      <c r="F25" s="72"/>
      <c r="G25" s="72"/>
      <c r="H25" s="85"/>
      <c r="I25" s="72"/>
    </row>
    <row r="26" spans="1:9" ht="13.5" thickBot="1">
      <c r="A26" s="2" t="s">
        <v>310</v>
      </c>
      <c r="D26" s="74">
        <f>SUM(D16:D25)</f>
        <v>66179</v>
      </c>
      <c r="E26" s="74">
        <f>SUM(E16:E25)</f>
        <v>2038</v>
      </c>
      <c r="F26" s="74">
        <f>SUM(F16:F25)</f>
        <v>243</v>
      </c>
      <c r="G26" s="74">
        <v>0</v>
      </c>
      <c r="H26" s="87">
        <f>SUM(H16:H25)</f>
        <v>9582</v>
      </c>
      <c r="I26" s="74">
        <f>SUM(I16:I25)</f>
        <v>78042</v>
      </c>
    </row>
    <row r="27" spans="4:9" ht="12.75">
      <c r="D27" s="15"/>
      <c r="E27" s="15"/>
      <c r="F27" s="15"/>
      <c r="G27" s="15"/>
      <c r="H27" s="15"/>
      <c r="I27" s="15"/>
    </row>
    <row r="28" spans="8:9" ht="12.75">
      <c r="H28" s="10"/>
      <c r="I28" s="10"/>
    </row>
    <row r="29" spans="8:9" ht="12.75">
      <c r="H29" s="10"/>
      <c r="I29" s="10"/>
    </row>
    <row r="30" spans="1:9" ht="12.75">
      <c r="A30" s="1" t="s">
        <v>266</v>
      </c>
      <c r="H30" s="10"/>
      <c r="I30" s="10"/>
    </row>
    <row r="31" spans="1:9" ht="12.75">
      <c r="A31" s="188" t="s">
        <v>66</v>
      </c>
      <c r="B31" s="188"/>
      <c r="C31" s="188"/>
      <c r="D31" s="188"/>
      <c r="E31" s="188"/>
      <c r="F31" s="188"/>
      <c r="G31" s="188"/>
      <c r="H31" s="188"/>
      <c r="I31" s="188"/>
    </row>
    <row r="32" spans="1:9" ht="12.75">
      <c r="A32" s="188"/>
      <c r="B32" s="188"/>
      <c r="C32" s="188"/>
      <c r="D32" s="188"/>
      <c r="E32" s="188"/>
      <c r="F32" s="188"/>
      <c r="G32" s="188"/>
      <c r="H32" s="188"/>
      <c r="I32" s="188"/>
    </row>
    <row r="33" spans="1:9" ht="15" customHeight="1">
      <c r="A33" s="188"/>
      <c r="B33" s="188"/>
      <c r="C33" s="188"/>
      <c r="D33" s="188"/>
      <c r="E33" s="188"/>
      <c r="F33" s="188"/>
      <c r="G33" s="188"/>
      <c r="H33" s="188"/>
      <c r="I33" s="188"/>
    </row>
    <row r="34" spans="1:9" ht="12.75">
      <c r="A34" s="8"/>
      <c r="B34" s="8"/>
      <c r="C34" s="8"/>
      <c r="D34" s="8"/>
      <c r="E34" s="8"/>
      <c r="F34" s="8"/>
      <c r="G34" s="8"/>
      <c r="H34" s="8"/>
      <c r="I34" s="8"/>
    </row>
  </sheetData>
  <sheetProtection/>
  <mergeCells count="2">
    <mergeCell ref="A31:I33"/>
    <mergeCell ref="D11:G11"/>
  </mergeCells>
  <printOptions/>
  <pageMargins left="0.12188976377952757" right="0.12188976377952757" top="0.7900000000000001" bottom="0.7500000000000001" header="0.51" footer="0.51"/>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6"/>
  <sheetViews>
    <sheetView zoomScale="150" zoomScaleNormal="150" zoomScalePageLayoutView="0" workbookViewId="0" topLeftCell="A43">
      <selection activeCell="E33" sqref="E33"/>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249</v>
      </c>
      <c r="B5" s="27"/>
      <c r="C5" s="1"/>
    </row>
    <row r="7" spans="1:3" ht="12.75">
      <c r="A7" s="1" t="s">
        <v>143</v>
      </c>
      <c r="C7" s="1"/>
    </row>
    <row r="8" spans="1:3" ht="12.75">
      <c r="A8" s="1" t="str">
        <f>StmtEquity!A8</f>
        <v>For The Fourth Quarter Ended 30 September 2011</v>
      </c>
      <c r="C8" s="1"/>
    </row>
    <row r="9" spans="1:3" ht="12.75">
      <c r="A9" s="2" t="s">
        <v>255</v>
      </c>
      <c r="C9" s="1"/>
    </row>
    <row r="10" ht="5.25" customHeight="1">
      <c r="C10" s="1"/>
    </row>
    <row r="11" spans="3:7" ht="12.75">
      <c r="C11" s="1"/>
      <c r="E11" s="62" t="s">
        <v>211</v>
      </c>
      <c r="G11" s="62" t="str">
        <f>E11</f>
        <v>12 months</v>
      </c>
    </row>
    <row r="12" spans="1:7" ht="12.75">
      <c r="A12" s="1"/>
      <c r="C12" s="1"/>
      <c r="E12" s="4" t="s">
        <v>275</v>
      </c>
      <c r="G12" s="4" t="s">
        <v>275</v>
      </c>
    </row>
    <row r="13" spans="4:7" ht="12.75">
      <c r="D13" s="3"/>
      <c r="E13" s="5" t="s">
        <v>311</v>
      </c>
      <c r="F13" s="5"/>
      <c r="G13" s="5" t="s">
        <v>312</v>
      </c>
    </row>
    <row r="14" spans="3:7" ht="12.75">
      <c r="C14" s="31" t="s">
        <v>213</v>
      </c>
      <c r="E14" s="5" t="s">
        <v>251</v>
      </c>
      <c r="F14" s="5"/>
      <c r="G14" s="5" t="s">
        <v>251</v>
      </c>
    </row>
    <row r="15" spans="3:7" ht="12.75">
      <c r="C15" s="1"/>
      <c r="E15" s="5"/>
      <c r="F15" s="5"/>
      <c r="G15" s="5"/>
    </row>
    <row r="16" spans="1:7" ht="12.75">
      <c r="A16" s="20" t="s">
        <v>265</v>
      </c>
      <c r="B16" s="13"/>
      <c r="C16" s="13"/>
      <c r="D16" s="13"/>
      <c r="E16" s="15"/>
      <c r="F16" s="15"/>
      <c r="G16" s="16"/>
    </row>
    <row r="17" spans="1:7" ht="12.75">
      <c r="A17" s="13" t="s">
        <v>120</v>
      </c>
      <c r="B17" s="13"/>
      <c r="C17" s="13"/>
      <c r="D17" s="13"/>
      <c r="E17" s="22">
        <v>22369</v>
      </c>
      <c r="F17" s="15"/>
      <c r="G17" s="22">
        <v>16051</v>
      </c>
    </row>
    <row r="18" spans="1:7" ht="12.75">
      <c r="A18" s="13" t="s">
        <v>144</v>
      </c>
      <c r="B18" s="13"/>
      <c r="C18" s="13"/>
      <c r="D18" s="13"/>
      <c r="E18" s="22"/>
      <c r="F18" s="22"/>
      <c r="G18" s="22"/>
    </row>
    <row r="19" spans="1:7" ht="12.75">
      <c r="A19" s="13"/>
      <c r="B19" s="13" t="s">
        <v>172</v>
      </c>
      <c r="C19" s="13"/>
      <c r="D19" s="13"/>
      <c r="E19" s="22">
        <v>3162</v>
      </c>
      <c r="F19" s="22"/>
      <c r="G19" s="22">
        <v>3364</v>
      </c>
    </row>
    <row r="20" spans="1:7" ht="12.75">
      <c r="A20" s="13"/>
      <c r="B20" s="13" t="s">
        <v>118</v>
      </c>
      <c r="C20" s="13"/>
      <c r="D20" s="13"/>
      <c r="E20" s="22">
        <v>137</v>
      </c>
      <c r="F20" s="22"/>
      <c r="G20" s="22">
        <v>214</v>
      </c>
    </row>
    <row r="21" spans="1:7" ht="12.75">
      <c r="A21" s="13"/>
      <c r="B21" s="13" t="s">
        <v>87</v>
      </c>
      <c r="C21" s="13"/>
      <c r="D21" s="13"/>
      <c r="E21" s="22">
        <v>-2128</v>
      </c>
      <c r="F21" s="22"/>
      <c r="G21" s="22">
        <v>1</v>
      </c>
    </row>
    <row r="22" spans="1:7" ht="12.75">
      <c r="A22" s="13"/>
      <c r="B22" s="13" t="s">
        <v>284</v>
      </c>
      <c r="C22" s="13"/>
      <c r="D22" s="13"/>
      <c r="E22" s="22">
        <v>-68</v>
      </c>
      <c r="F22" s="22"/>
      <c r="G22" s="22">
        <v>0</v>
      </c>
    </row>
    <row r="23" spans="1:7" ht="12.75">
      <c r="A23" s="13"/>
      <c r="B23" s="13" t="s">
        <v>145</v>
      </c>
      <c r="C23" s="13"/>
      <c r="D23" s="13"/>
      <c r="E23" s="22">
        <v>258</v>
      </c>
      <c r="F23" s="22"/>
      <c r="G23" s="22">
        <v>188</v>
      </c>
    </row>
    <row r="24" spans="1:7" ht="12.75">
      <c r="A24" s="20"/>
      <c r="B24" s="2" t="s">
        <v>73</v>
      </c>
      <c r="C24" s="13"/>
      <c r="D24" s="13"/>
      <c r="E24" s="24">
        <v>-901</v>
      </c>
      <c r="F24" s="22"/>
      <c r="G24" s="24">
        <v>-728</v>
      </c>
    </row>
    <row r="25" spans="1:7" ht="12.75">
      <c r="A25" s="13" t="s">
        <v>153</v>
      </c>
      <c r="B25" s="13"/>
      <c r="C25" s="13"/>
      <c r="D25" s="13"/>
      <c r="E25" s="22">
        <f>SUM(E17:E24)</f>
        <v>22829</v>
      </c>
      <c r="F25" s="22"/>
      <c r="G25" s="22">
        <f>SUM(G17:G24)</f>
        <v>19090</v>
      </c>
    </row>
    <row r="26" spans="1:7" ht="12.75">
      <c r="A26" s="13"/>
      <c r="B26" s="13" t="s">
        <v>109</v>
      </c>
      <c r="C26" s="13"/>
      <c r="D26" s="13"/>
      <c r="E26" s="23">
        <v>-11565</v>
      </c>
      <c r="F26" s="22"/>
      <c r="G26" s="23">
        <v>-1287</v>
      </c>
    </row>
    <row r="27" spans="1:7" ht="12.75">
      <c r="A27" s="13"/>
      <c r="B27" s="13" t="s">
        <v>139</v>
      </c>
      <c r="C27" s="13"/>
      <c r="D27" s="13"/>
      <c r="E27" s="23">
        <v>1250</v>
      </c>
      <c r="F27" s="22"/>
      <c r="G27" s="23">
        <v>-1817</v>
      </c>
    </row>
    <row r="28" spans="1:7" ht="12.75">
      <c r="A28" s="13"/>
      <c r="B28" s="13" t="s">
        <v>140</v>
      </c>
      <c r="C28" s="13"/>
      <c r="D28" s="14"/>
      <c r="E28" s="25">
        <v>1870</v>
      </c>
      <c r="F28" s="26"/>
      <c r="G28" s="25">
        <v>2991</v>
      </c>
    </row>
    <row r="29" spans="1:7" ht="12.75">
      <c r="A29" s="13" t="s">
        <v>106</v>
      </c>
      <c r="B29" s="13"/>
      <c r="C29" s="13"/>
      <c r="D29" s="13"/>
      <c r="E29" s="23">
        <f>SUM(E25:E28)</f>
        <v>14384</v>
      </c>
      <c r="F29" s="22"/>
      <c r="G29" s="23">
        <f>SUM(G25:G28)</f>
        <v>18977</v>
      </c>
    </row>
    <row r="30" spans="1:7" ht="12.75">
      <c r="A30" s="13"/>
      <c r="B30" s="13" t="s">
        <v>141</v>
      </c>
      <c r="C30" s="13"/>
      <c r="D30" s="13"/>
      <c r="E30" s="23">
        <v>-3911</v>
      </c>
      <c r="F30" s="22"/>
      <c r="G30" s="23">
        <v>-1767</v>
      </c>
    </row>
    <row r="31" spans="2:7" ht="12.75">
      <c r="B31" s="13" t="s">
        <v>142</v>
      </c>
      <c r="C31" s="13"/>
      <c r="D31" s="13"/>
      <c r="E31" s="23">
        <v>-258</v>
      </c>
      <c r="F31" s="22"/>
      <c r="G31" s="23">
        <v>-188</v>
      </c>
    </row>
    <row r="32" spans="2:7" ht="12.75">
      <c r="B32" s="2" t="s">
        <v>75</v>
      </c>
      <c r="C32" s="13"/>
      <c r="D32" s="13"/>
      <c r="E32" s="23">
        <v>901</v>
      </c>
      <c r="F32" s="22"/>
      <c r="G32" s="23">
        <v>728</v>
      </c>
    </row>
    <row r="33" spans="1:7" ht="12.75">
      <c r="A33" s="13" t="s">
        <v>107</v>
      </c>
      <c r="B33" s="13"/>
      <c r="C33" s="13"/>
      <c r="D33" s="13"/>
      <c r="E33" s="45">
        <f>SUM(E29:E32)</f>
        <v>11116</v>
      </c>
      <c r="F33" s="22"/>
      <c r="G33" s="45">
        <f>SUM(G29:G32)</f>
        <v>17750</v>
      </c>
    </row>
    <row r="34" spans="1:7" ht="12.75">
      <c r="A34" s="20"/>
      <c r="B34" s="13"/>
      <c r="C34" s="13"/>
      <c r="D34" s="13"/>
      <c r="E34" s="22"/>
      <c r="F34" s="22"/>
      <c r="G34" s="22"/>
    </row>
    <row r="35" spans="1:7" ht="12.75">
      <c r="A35" s="20" t="s">
        <v>264</v>
      </c>
      <c r="B35" s="13"/>
      <c r="C35" s="13"/>
      <c r="D35" s="13"/>
      <c r="E35" s="22"/>
      <c r="F35" s="22"/>
      <c r="G35" s="22"/>
    </row>
    <row r="36" spans="1:7" ht="12.75">
      <c r="A36" s="20"/>
      <c r="B36" s="13" t="s">
        <v>263</v>
      </c>
      <c r="C36" s="13"/>
      <c r="D36" s="13"/>
      <c r="E36" s="22">
        <v>68</v>
      </c>
      <c r="F36" s="22"/>
      <c r="G36" s="22">
        <v>0</v>
      </c>
    </row>
    <row r="37" spans="2:7" ht="12.75">
      <c r="B37" s="13" t="s">
        <v>74</v>
      </c>
      <c r="C37" s="13"/>
      <c r="D37" s="13"/>
      <c r="E37" s="23">
        <v>-3240</v>
      </c>
      <c r="F37" s="22"/>
      <c r="G37" s="23">
        <v>-1960</v>
      </c>
    </row>
    <row r="38" spans="1:7" ht="12.75">
      <c r="A38" s="13" t="s">
        <v>99</v>
      </c>
      <c r="B38" s="13"/>
      <c r="C38" s="13"/>
      <c r="D38" s="13"/>
      <c r="E38" s="45">
        <f>SUM(E36:E37)</f>
        <v>-3172</v>
      </c>
      <c r="F38" s="22"/>
      <c r="G38" s="45">
        <f>SUM(G36:G37)</f>
        <v>-1960</v>
      </c>
    </row>
    <row r="39" spans="1:7" ht="12.75">
      <c r="A39" s="13"/>
      <c r="B39" s="13"/>
      <c r="C39" s="13"/>
      <c r="D39" s="13"/>
      <c r="E39" s="23"/>
      <c r="F39" s="22"/>
      <c r="G39" s="23"/>
    </row>
    <row r="40" spans="1:7" ht="12.75">
      <c r="A40" s="20" t="s">
        <v>277</v>
      </c>
      <c r="B40" s="13"/>
      <c r="C40" s="13"/>
      <c r="D40" s="13"/>
      <c r="E40" s="23"/>
      <c r="F40" s="22"/>
      <c r="G40" s="23"/>
    </row>
    <row r="41" spans="1:7" ht="12.75">
      <c r="A41" s="20"/>
      <c r="B41" s="13" t="s">
        <v>13</v>
      </c>
      <c r="C41" s="13"/>
      <c r="D41" s="13"/>
      <c r="E41" s="23">
        <v>-15189</v>
      </c>
      <c r="F41" s="22"/>
      <c r="G41" s="23">
        <v>-18405</v>
      </c>
    </row>
    <row r="42" spans="1:7" ht="12.75">
      <c r="A42" s="20"/>
      <c r="B42" s="13" t="s">
        <v>184</v>
      </c>
      <c r="C42" s="13"/>
      <c r="D42" s="13"/>
      <c r="E42" s="23"/>
      <c r="F42" s="22"/>
      <c r="G42" s="23"/>
    </row>
    <row r="43" spans="2:7" ht="12.75">
      <c r="B43" s="2" t="s">
        <v>185</v>
      </c>
      <c r="E43" s="23">
        <v>355</v>
      </c>
      <c r="G43" s="23">
        <v>560</v>
      </c>
    </row>
    <row r="44" spans="1:7" ht="12.75">
      <c r="A44" s="13" t="s">
        <v>282</v>
      </c>
      <c r="B44" s="13"/>
      <c r="C44" s="13"/>
      <c r="D44" s="13"/>
      <c r="E44" s="45">
        <f>SUM(E41:E43)</f>
        <v>-14834</v>
      </c>
      <c r="F44" s="22"/>
      <c r="G44" s="45">
        <f>SUM(G41:G43)</f>
        <v>-17845</v>
      </c>
    </row>
    <row r="45" spans="1:6" ht="12.75">
      <c r="A45" s="13"/>
      <c r="B45" s="13"/>
      <c r="C45" s="13"/>
      <c r="D45" s="13"/>
      <c r="E45" s="23"/>
      <c r="F45" s="22"/>
    </row>
    <row r="46" spans="1:7" ht="12.75">
      <c r="A46" s="20" t="s">
        <v>67</v>
      </c>
      <c r="B46" s="13"/>
      <c r="C46" s="13"/>
      <c r="D46" s="13"/>
      <c r="E46" s="23">
        <f>E38+E33+E44</f>
        <v>-6890</v>
      </c>
      <c r="F46" s="22"/>
      <c r="G46" s="23">
        <f>G38+G33+G44</f>
        <v>-2055</v>
      </c>
    </row>
    <row r="47" spans="1:7" ht="12.75" customHeight="1">
      <c r="A47" s="13" t="s">
        <v>98</v>
      </c>
      <c r="B47" s="13"/>
      <c r="C47" s="13"/>
      <c r="D47" s="13"/>
      <c r="E47" s="23"/>
      <c r="F47" s="22"/>
      <c r="G47" s="23"/>
    </row>
    <row r="48" spans="1:7" ht="12.75">
      <c r="A48" s="20" t="s">
        <v>105</v>
      </c>
      <c r="B48" s="13"/>
      <c r="C48" s="13"/>
      <c r="D48" s="13"/>
      <c r="E48" s="66">
        <v>40185</v>
      </c>
      <c r="F48" s="22"/>
      <c r="G48" s="66">
        <v>42241</v>
      </c>
    </row>
    <row r="49" spans="1:6" ht="6" customHeight="1">
      <c r="A49" s="13"/>
      <c r="B49" s="13"/>
      <c r="C49" s="13"/>
      <c r="D49" s="13"/>
      <c r="E49" s="23"/>
      <c r="F49" s="22"/>
    </row>
    <row r="50" spans="1:7" ht="13.5" thickBot="1">
      <c r="A50" s="20" t="s">
        <v>318</v>
      </c>
      <c r="B50" s="13"/>
      <c r="C50" s="68" t="s">
        <v>77</v>
      </c>
      <c r="D50" s="13"/>
      <c r="E50" s="34">
        <f>SUM(E46:E49)</f>
        <v>33295</v>
      </c>
      <c r="F50" s="22"/>
      <c r="G50" s="34">
        <f>SUM(G46:G48)</f>
        <v>40186</v>
      </c>
    </row>
    <row r="51" spans="2:4" ht="12.75">
      <c r="B51" s="20"/>
      <c r="D51" s="13"/>
    </row>
    <row r="52" spans="1:7" ht="14.25" customHeight="1">
      <c r="A52" s="1" t="s">
        <v>266</v>
      </c>
      <c r="E52" s="10"/>
      <c r="F52" s="10"/>
      <c r="G52" s="10"/>
    </row>
    <row r="53" spans="1:7" ht="12.75">
      <c r="A53" s="188" t="s">
        <v>308</v>
      </c>
      <c r="B53" s="188"/>
      <c r="C53" s="188"/>
      <c r="D53" s="188"/>
      <c r="E53" s="188"/>
      <c r="F53" s="188"/>
      <c r="G53" s="188"/>
    </row>
    <row r="54" spans="1:7" ht="28.5" customHeight="1">
      <c r="A54" s="188"/>
      <c r="B54" s="188"/>
      <c r="C54" s="188"/>
      <c r="D54" s="188"/>
      <c r="E54" s="188"/>
      <c r="F54" s="188"/>
      <c r="G54" s="188"/>
    </row>
    <row r="56" spans="1:8" ht="12.75">
      <c r="A56" s="193"/>
      <c r="B56" s="193"/>
      <c r="C56" s="193"/>
      <c r="D56" s="193"/>
      <c r="E56" s="193"/>
      <c r="F56" s="193"/>
      <c r="G56" s="193"/>
      <c r="H56" s="8"/>
    </row>
  </sheetData>
  <sheetProtection/>
  <mergeCells count="2">
    <mergeCell ref="A56:G56"/>
    <mergeCell ref="A53:G54"/>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M323"/>
  <sheetViews>
    <sheetView tabSelected="1" view="pageBreakPreview" zoomScaleNormal="150" zoomScaleSheetLayoutView="100" zoomScalePageLayoutView="0" workbookViewId="0" topLeftCell="A252">
      <selection activeCell="B295" sqref="B295:I295"/>
    </sheetView>
  </sheetViews>
  <sheetFormatPr defaultColWidth="9.140625" defaultRowHeight="12.75"/>
  <cols>
    <col min="1" max="1" width="3.421875" style="2" customWidth="1"/>
    <col min="2" max="2" width="4.8515625" style="2" customWidth="1"/>
    <col min="3" max="3" width="4.00390625" style="2" customWidth="1"/>
    <col min="4" max="4" width="26.421875" style="2" customWidth="1"/>
    <col min="5" max="5" width="9.8515625" style="2" customWidth="1"/>
    <col min="6" max="6" width="12.00390625" style="2" customWidth="1"/>
    <col min="7" max="7" width="12.421875" style="2" customWidth="1"/>
    <col min="8" max="8" width="12.8515625" style="2" customWidth="1"/>
    <col min="9" max="9" width="15.28125" style="2" customWidth="1"/>
    <col min="10" max="16384" width="9.140625" style="2" customWidth="1"/>
  </cols>
  <sheetData>
    <row r="5" spans="1:5" ht="12.75">
      <c r="A5" s="1" t="s">
        <v>174</v>
      </c>
      <c r="B5" s="1"/>
      <c r="E5" s="1"/>
    </row>
    <row r="7" spans="1:5" ht="12.75">
      <c r="A7" s="1" t="s">
        <v>280</v>
      </c>
      <c r="E7" s="1"/>
    </row>
    <row r="8" spans="1:5" ht="12.75">
      <c r="A8" s="1" t="str">
        <f>Cashflow!A8</f>
        <v>For The Fourth Quarter Ended 30 September 2011</v>
      </c>
      <c r="E8" s="1"/>
    </row>
    <row r="9" ht="6.75" customHeight="1">
      <c r="E9" s="1"/>
    </row>
    <row r="10" spans="1:9" ht="12.75">
      <c r="A10" s="50"/>
      <c r="B10" s="50"/>
      <c r="C10" s="50"/>
      <c r="D10" s="50"/>
      <c r="E10" s="51"/>
      <c r="F10" s="50"/>
      <c r="G10" s="50"/>
      <c r="H10" s="50"/>
      <c r="I10" s="50"/>
    </row>
    <row r="11" spans="1:9" ht="14.25" customHeight="1">
      <c r="A11" s="77" t="s">
        <v>48</v>
      </c>
      <c r="B11" s="77"/>
      <c r="C11" s="77"/>
      <c r="D11" s="77"/>
      <c r="E11" s="52"/>
      <c r="F11" s="49"/>
      <c r="G11" s="49"/>
      <c r="H11" s="49"/>
      <c r="I11" s="49"/>
    </row>
    <row r="12" spans="1:9" ht="12.75">
      <c r="A12" s="13"/>
      <c r="B12" s="13"/>
      <c r="C12" s="13"/>
      <c r="D12" s="13"/>
      <c r="E12" s="20"/>
      <c r="F12" s="13"/>
      <c r="G12" s="30"/>
      <c r="H12" s="13"/>
      <c r="I12" s="30"/>
    </row>
    <row r="13" spans="1:9" ht="15.75" customHeight="1">
      <c r="A13" s="53" t="s">
        <v>175</v>
      </c>
      <c r="B13" s="20" t="s">
        <v>110</v>
      </c>
      <c r="C13" s="20"/>
      <c r="D13" s="20"/>
      <c r="E13" s="20"/>
      <c r="F13" s="13"/>
      <c r="G13" s="30"/>
      <c r="H13" s="13"/>
      <c r="I13" s="30"/>
    </row>
    <row r="14" spans="1:9" ht="3.75" customHeight="1" hidden="1">
      <c r="A14" s="53"/>
      <c r="B14" s="20"/>
      <c r="C14" s="20"/>
      <c r="D14" s="20"/>
      <c r="E14" s="20"/>
      <c r="F14" s="13"/>
      <c r="G14" s="30"/>
      <c r="H14" s="13"/>
      <c r="I14" s="30"/>
    </row>
    <row r="15" spans="1:9" s="29" customFormat="1" ht="12.75" customHeight="1">
      <c r="A15" s="35"/>
      <c r="B15" s="216" t="s">
        <v>134</v>
      </c>
      <c r="C15" s="216"/>
      <c r="D15" s="216"/>
      <c r="E15" s="216"/>
      <c r="F15" s="216"/>
      <c r="G15" s="216"/>
      <c r="H15" s="216"/>
      <c r="I15" s="216"/>
    </row>
    <row r="16" spans="1:9" s="29" customFormat="1" ht="12.75">
      <c r="A16" s="35"/>
      <c r="B16" s="216"/>
      <c r="C16" s="216"/>
      <c r="D16" s="216"/>
      <c r="E16" s="216"/>
      <c r="F16" s="216"/>
      <c r="G16" s="216"/>
      <c r="H16" s="216"/>
      <c r="I16" s="216"/>
    </row>
    <row r="17" spans="1:9" s="29" customFormat="1" ht="12.75">
      <c r="A17" s="35"/>
      <c r="B17" s="216"/>
      <c r="C17" s="216"/>
      <c r="D17" s="216"/>
      <c r="E17" s="216"/>
      <c r="F17" s="216"/>
      <c r="G17" s="216"/>
      <c r="H17" s="216"/>
      <c r="I17" s="216"/>
    </row>
    <row r="18" spans="1:9" s="29" customFormat="1" ht="12.75">
      <c r="A18" s="35"/>
      <c r="B18" s="216"/>
      <c r="C18" s="216"/>
      <c r="D18" s="216"/>
      <c r="E18" s="216"/>
      <c r="F18" s="216"/>
      <c r="G18" s="216"/>
      <c r="H18" s="216"/>
      <c r="I18" s="216"/>
    </row>
    <row r="19" spans="1:9" s="29" customFormat="1" ht="12.75">
      <c r="A19" s="35"/>
      <c r="B19" s="216"/>
      <c r="C19" s="216"/>
      <c r="D19" s="216"/>
      <c r="E19" s="216"/>
      <c r="F19" s="216"/>
      <c r="G19" s="216"/>
      <c r="H19" s="216"/>
      <c r="I19" s="216"/>
    </row>
    <row r="20" spans="1:9" s="29" customFormat="1" ht="12.75">
      <c r="A20" s="35"/>
      <c r="B20" s="216"/>
      <c r="C20" s="216"/>
      <c r="D20" s="216"/>
      <c r="E20" s="216"/>
      <c r="F20" s="216"/>
      <c r="G20" s="216"/>
      <c r="H20" s="216"/>
      <c r="I20" s="216"/>
    </row>
    <row r="21" spans="1:11" s="29" customFormat="1" ht="28.5" customHeight="1">
      <c r="A21" s="40"/>
      <c r="B21" s="216"/>
      <c r="C21" s="216"/>
      <c r="D21" s="216"/>
      <c r="E21" s="216"/>
      <c r="F21" s="216"/>
      <c r="G21" s="216"/>
      <c r="H21" s="216"/>
      <c r="I21" s="216"/>
      <c r="K21" s="29" t="s">
        <v>230</v>
      </c>
    </row>
    <row r="22" spans="1:9" s="29" customFormat="1" ht="12" customHeight="1">
      <c r="A22" s="40"/>
      <c r="B22" s="149"/>
      <c r="C22" s="149"/>
      <c r="D22" s="149"/>
      <c r="E22" s="149"/>
      <c r="F22" s="149"/>
      <c r="G22" s="149"/>
      <c r="H22" s="149"/>
      <c r="I22" s="149"/>
    </row>
    <row r="23" spans="1:9" s="29" customFormat="1" ht="12" customHeight="1">
      <c r="A23" s="40"/>
      <c r="B23" s="231" t="s">
        <v>135</v>
      </c>
      <c r="C23" s="231"/>
      <c r="D23" s="231"/>
      <c r="E23" s="231"/>
      <c r="F23" s="231"/>
      <c r="G23" s="231"/>
      <c r="H23" s="231"/>
      <c r="I23" s="231"/>
    </row>
    <row r="24" spans="1:9" s="29" customFormat="1" ht="12" customHeight="1">
      <c r="A24" s="40"/>
      <c r="B24" s="151"/>
      <c r="C24" s="151"/>
      <c r="D24" s="151"/>
      <c r="E24" s="151"/>
      <c r="F24" s="151"/>
      <c r="G24" s="151"/>
      <c r="H24" s="151"/>
      <c r="I24" s="151"/>
    </row>
    <row r="25" spans="1:9" s="29" customFormat="1" ht="54" customHeight="1">
      <c r="A25" s="40"/>
      <c r="B25" s="216" t="s">
        <v>34</v>
      </c>
      <c r="C25" s="231"/>
      <c r="D25" s="231"/>
      <c r="E25" s="231"/>
      <c r="F25" s="231"/>
      <c r="G25" s="231"/>
      <c r="H25" s="231"/>
      <c r="I25" s="231"/>
    </row>
    <row r="26" spans="1:9" ht="12" customHeight="1">
      <c r="A26" s="13"/>
      <c r="B26" s="232"/>
      <c r="C26" s="233"/>
      <c r="D26" s="233"/>
      <c r="E26" s="233"/>
      <c r="F26" s="233"/>
      <c r="G26" s="233"/>
      <c r="H26" s="233"/>
      <c r="I26" s="233"/>
    </row>
    <row r="27" spans="1:9" ht="12" customHeight="1">
      <c r="A27" s="13"/>
      <c r="B27" s="152" t="s">
        <v>101</v>
      </c>
      <c r="C27" s="234" t="s">
        <v>100</v>
      </c>
      <c r="D27" s="234"/>
      <c r="E27" s="234"/>
      <c r="F27" s="234"/>
      <c r="G27" s="234"/>
      <c r="H27" s="234"/>
      <c r="I27" s="234"/>
    </row>
    <row r="28" spans="1:9" ht="9.75" customHeight="1">
      <c r="A28" s="13"/>
      <c r="B28" s="152"/>
      <c r="C28" s="154"/>
      <c r="D28" s="154"/>
      <c r="E28" s="154"/>
      <c r="F28" s="154"/>
      <c r="G28" s="154"/>
      <c r="H28" s="154"/>
      <c r="I28" s="154"/>
    </row>
    <row r="29" spans="1:9" ht="66" customHeight="1">
      <c r="A29" s="13"/>
      <c r="B29" s="152"/>
      <c r="C29" s="227" t="s">
        <v>91</v>
      </c>
      <c r="D29" s="227"/>
      <c r="E29" s="227"/>
      <c r="F29" s="227"/>
      <c r="G29" s="227"/>
      <c r="H29" s="227"/>
      <c r="I29" s="227"/>
    </row>
    <row r="30" spans="1:9" ht="12" customHeight="1">
      <c r="A30" s="13"/>
      <c r="B30" s="152"/>
      <c r="C30" s="154"/>
      <c r="D30" s="154"/>
      <c r="E30" s="154"/>
      <c r="F30" s="154"/>
      <c r="G30" s="154"/>
      <c r="H30" s="154"/>
      <c r="I30" s="154"/>
    </row>
    <row r="31" spans="1:9" ht="12" customHeight="1">
      <c r="A31" s="13"/>
      <c r="B31" s="152" t="s">
        <v>92</v>
      </c>
      <c r="C31" s="226" t="s">
        <v>93</v>
      </c>
      <c r="D31" s="226"/>
      <c r="E31" s="226"/>
      <c r="F31" s="226"/>
      <c r="G31" s="226"/>
      <c r="H31" s="226"/>
      <c r="I31" s="226"/>
    </row>
    <row r="32" spans="1:9" ht="12" customHeight="1">
      <c r="A32" s="13"/>
      <c r="B32" s="152"/>
      <c r="C32" s="154"/>
      <c r="D32" s="154"/>
      <c r="E32" s="154"/>
      <c r="F32" s="154"/>
      <c r="G32" s="154"/>
      <c r="H32" s="154"/>
      <c r="I32" s="154"/>
    </row>
    <row r="33" spans="1:9" ht="51" customHeight="1">
      <c r="A33" s="13"/>
      <c r="B33" s="152"/>
      <c r="C33" s="227" t="s">
        <v>26</v>
      </c>
      <c r="D33" s="227"/>
      <c r="E33" s="227"/>
      <c r="F33" s="227"/>
      <c r="G33" s="227"/>
      <c r="H33" s="227"/>
      <c r="I33" s="227"/>
    </row>
    <row r="34" spans="1:9" ht="12" customHeight="1">
      <c r="A34" s="13"/>
      <c r="B34" s="152"/>
      <c r="C34" s="154"/>
      <c r="D34" s="154"/>
      <c r="E34" s="154"/>
      <c r="F34" s="154"/>
      <c r="G34" s="154"/>
      <c r="H34" s="154"/>
      <c r="I34" s="154"/>
    </row>
    <row r="35" spans="1:9" ht="15.75" customHeight="1">
      <c r="A35" s="13"/>
      <c r="B35" s="152"/>
      <c r="C35" s="226" t="s">
        <v>7</v>
      </c>
      <c r="D35" s="226"/>
      <c r="E35" s="226"/>
      <c r="F35" s="226"/>
      <c r="G35" s="226"/>
      <c r="H35" s="226"/>
      <c r="I35" s="226"/>
    </row>
    <row r="36" spans="1:9" ht="12.75" customHeight="1">
      <c r="A36" s="13"/>
      <c r="B36" s="152"/>
      <c r="C36" s="137"/>
      <c r="D36" s="137"/>
      <c r="E36" s="137"/>
      <c r="F36" s="137"/>
      <c r="H36" s="155" t="s">
        <v>52</v>
      </c>
      <c r="I36" s="155" t="s">
        <v>50</v>
      </c>
    </row>
    <row r="37" spans="1:9" ht="12.75" customHeight="1">
      <c r="A37" s="13"/>
      <c r="B37" s="152"/>
      <c r="C37" s="137"/>
      <c r="D37" s="137"/>
      <c r="E37" s="137"/>
      <c r="F37" s="137"/>
      <c r="H37" s="155" t="s">
        <v>53</v>
      </c>
      <c r="I37" s="155" t="s">
        <v>51</v>
      </c>
    </row>
    <row r="38" spans="1:9" ht="12" customHeight="1">
      <c r="A38" s="13"/>
      <c r="B38" s="152"/>
      <c r="C38" s="235" t="s">
        <v>55</v>
      </c>
      <c r="D38" s="235"/>
      <c r="E38" s="137"/>
      <c r="F38" s="137"/>
      <c r="H38" s="155" t="s">
        <v>54</v>
      </c>
      <c r="I38" s="155" t="str">
        <f>H38</f>
        <v>RM'000</v>
      </c>
    </row>
    <row r="39" spans="1:9" ht="12" customHeight="1">
      <c r="A39" s="13"/>
      <c r="B39" s="152"/>
      <c r="C39" s="226" t="s">
        <v>127</v>
      </c>
      <c r="D39" s="226"/>
      <c r="E39" s="137"/>
      <c r="F39" s="137"/>
      <c r="H39" s="164">
        <v>29694</v>
      </c>
      <c r="I39" s="164">
        <v>27512</v>
      </c>
    </row>
    <row r="40" spans="1:9" ht="12" customHeight="1">
      <c r="A40" s="13"/>
      <c r="B40" s="152"/>
      <c r="C40" s="226" t="s">
        <v>6</v>
      </c>
      <c r="D40" s="226"/>
      <c r="E40" s="137"/>
      <c r="F40" s="137"/>
      <c r="H40" s="166">
        <v>0</v>
      </c>
      <c r="I40" s="164">
        <v>2182</v>
      </c>
    </row>
    <row r="41" spans="1:9" ht="15" customHeight="1" thickBot="1">
      <c r="A41" s="13"/>
      <c r="B41" s="152"/>
      <c r="C41" s="137"/>
      <c r="D41" s="137"/>
      <c r="E41" s="137"/>
      <c r="F41" s="137"/>
      <c r="G41" s="137"/>
      <c r="H41" s="165">
        <f>SUM(H39:H40)</f>
        <v>29694</v>
      </c>
      <c r="I41" s="165">
        <f>SUM(I39:I40)</f>
        <v>29694</v>
      </c>
    </row>
    <row r="42" spans="1:9" ht="7.5" customHeight="1">
      <c r="A42" s="13"/>
      <c r="B42" s="152"/>
      <c r="C42" s="153"/>
      <c r="D42" s="153"/>
      <c r="E42" s="153"/>
      <c r="F42" s="153"/>
      <c r="G42" s="153"/>
      <c r="H42" s="153"/>
      <c r="I42" s="153"/>
    </row>
    <row r="43" spans="1:9" ht="12.75">
      <c r="A43" s="13"/>
      <c r="B43" s="13"/>
      <c r="C43" s="13"/>
      <c r="D43" s="13"/>
      <c r="E43" s="13"/>
      <c r="F43" s="13"/>
      <c r="G43" s="15"/>
      <c r="H43" s="15"/>
      <c r="I43" s="16"/>
    </row>
    <row r="44" spans="1:9" ht="12.75">
      <c r="A44" s="53" t="s">
        <v>111</v>
      </c>
      <c r="B44" s="38" t="s">
        <v>112</v>
      </c>
      <c r="C44" s="20"/>
      <c r="D44" s="20"/>
      <c r="E44" s="13"/>
      <c r="F44" s="13"/>
      <c r="G44" s="15"/>
      <c r="H44" s="15"/>
      <c r="I44" s="16"/>
    </row>
    <row r="45" spans="1:9" ht="12.75" customHeight="1">
      <c r="A45" s="13"/>
      <c r="B45" s="215" t="s">
        <v>83</v>
      </c>
      <c r="C45" s="215"/>
      <c r="D45" s="215"/>
      <c r="E45" s="215"/>
      <c r="F45" s="215"/>
      <c r="G45" s="215"/>
      <c r="H45" s="215"/>
      <c r="I45" s="215"/>
    </row>
    <row r="46" spans="1:9" ht="6" customHeight="1">
      <c r="A46" s="13"/>
      <c r="B46" s="215"/>
      <c r="C46" s="215"/>
      <c r="D46" s="215"/>
      <c r="E46" s="215"/>
      <c r="F46" s="215"/>
      <c r="G46" s="215"/>
      <c r="H46" s="215"/>
      <c r="I46" s="215"/>
    </row>
    <row r="47" spans="1:9" ht="10.5" customHeight="1">
      <c r="A47" s="20"/>
      <c r="B47" s="20"/>
      <c r="C47" s="13"/>
      <c r="D47" s="13"/>
      <c r="E47" s="13"/>
      <c r="F47" s="13"/>
      <c r="G47" s="13"/>
      <c r="H47" s="13"/>
      <c r="I47" s="13"/>
    </row>
    <row r="48" spans="1:9" ht="12.75">
      <c r="A48" s="13"/>
      <c r="B48" s="20"/>
      <c r="C48" s="13"/>
      <c r="D48" s="13"/>
      <c r="E48" s="13"/>
      <c r="F48" s="13"/>
      <c r="G48" s="15"/>
      <c r="H48" s="15"/>
      <c r="I48" s="15"/>
    </row>
    <row r="49" spans="1:9" ht="12.75">
      <c r="A49" s="53" t="s">
        <v>113</v>
      </c>
      <c r="B49" s="38" t="s">
        <v>293</v>
      </c>
      <c r="C49" s="20"/>
      <c r="D49" s="20"/>
      <c r="E49" s="13"/>
      <c r="F49" s="13"/>
      <c r="G49" s="15"/>
      <c r="H49" s="15"/>
      <c r="I49" s="16"/>
    </row>
    <row r="50" spans="1:9" ht="14.25" customHeight="1">
      <c r="A50" s="13"/>
      <c r="B50" s="213" t="s">
        <v>243</v>
      </c>
      <c r="C50" s="213"/>
      <c r="D50" s="213"/>
      <c r="E50" s="213"/>
      <c r="F50" s="213"/>
      <c r="G50" s="213"/>
      <c r="H50" s="213"/>
      <c r="I50" s="213"/>
    </row>
    <row r="51" spans="1:9" ht="9" customHeight="1">
      <c r="A51" s="13"/>
      <c r="B51" s="131"/>
      <c r="C51" s="131"/>
      <c r="D51" s="131"/>
      <c r="E51" s="131"/>
      <c r="F51" s="131"/>
      <c r="G51" s="131"/>
      <c r="H51" s="131"/>
      <c r="I51" s="131"/>
    </row>
    <row r="52" spans="1:9" ht="12.75">
      <c r="A52" s="13"/>
      <c r="B52" s="13"/>
      <c r="C52" s="13"/>
      <c r="D52" s="13"/>
      <c r="E52" s="13"/>
      <c r="F52" s="13"/>
      <c r="G52" s="15"/>
      <c r="H52" s="15"/>
      <c r="I52" s="16"/>
    </row>
    <row r="53" spans="1:9" ht="12.75">
      <c r="A53" s="53" t="s">
        <v>294</v>
      </c>
      <c r="B53" s="20" t="s">
        <v>35</v>
      </c>
      <c r="C53" s="20"/>
      <c r="D53" s="20"/>
      <c r="E53" s="13"/>
      <c r="F53" s="13"/>
      <c r="G53" s="15"/>
      <c r="H53" s="15"/>
      <c r="I53" s="16"/>
    </row>
    <row r="54" spans="1:9" ht="12.75" customHeight="1">
      <c r="A54" s="13"/>
      <c r="B54" s="213" t="s">
        <v>37</v>
      </c>
      <c r="C54" s="213"/>
      <c r="D54" s="213"/>
      <c r="E54" s="213"/>
      <c r="F54" s="213"/>
      <c r="G54" s="213"/>
      <c r="H54" s="213"/>
      <c r="I54" s="213"/>
    </row>
    <row r="55" spans="1:9" ht="15" customHeight="1">
      <c r="A55" s="13"/>
      <c r="B55" s="213"/>
      <c r="C55" s="213"/>
      <c r="D55" s="213"/>
      <c r="E55" s="213"/>
      <c r="F55" s="213"/>
      <c r="G55" s="213"/>
      <c r="H55" s="213"/>
      <c r="I55" s="213"/>
    </row>
    <row r="56" spans="1:9" ht="8.25" customHeight="1">
      <c r="A56" s="13"/>
      <c r="B56" s="131"/>
      <c r="C56" s="131"/>
      <c r="D56" s="131"/>
      <c r="E56" s="131"/>
      <c r="F56" s="131"/>
      <c r="G56" s="131"/>
      <c r="H56" s="131"/>
      <c r="I56" s="131"/>
    </row>
    <row r="57" spans="1:9" ht="12.75">
      <c r="A57" s="13"/>
      <c r="B57" s="131"/>
      <c r="C57" s="131"/>
      <c r="D57" s="131"/>
      <c r="E57" s="131"/>
      <c r="F57" s="131"/>
      <c r="G57" s="131"/>
      <c r="H57" s="131"/>
      <c r="I57" s="131"/>
    </row>
    <row r="58" spans="1:9" ht="12.75">
      <c r="A58" s="53" t="s">
        <v>295</v>
      </c>
      <c r="B58" s="20" t="s">
        <v>296</v>
      </c>
      <c r="D58" s="20"/>
      <c r="E58" s="13"/>
      <c r="F58" s="13"/>
      <c r="G58" s="15"/>
      <c r="H58" s="15"/>
      <c r="I58" s="16"/>
    </row>
    <row r="59" spans="1:9" ht="12.75" customHeight="1">
      <c r="A59" s="13"/>
      <c r="B59" s="213" t="s">
        <v>88</v>
      </c>
      <c r="C59" s="213"/>
      <c r="D59" s="213"/>
      <c r="E59" s="213"/>
      <c r="F59" s="213"/>
      <c r="G59" s="213"/>
      <c r="H59" s="213"/>
      <c r="I59" s="213"/>
    </row>
    <row r="60" spans="1:9" ht="6.75" customHeight="1">
      <c r="A60" s="20"/>
      <c r="B60" s="213"/>
      <c r="C60" s="213"/>
      <c r="D60" s="213"/>
      <c r="E60" s="213"/>
      <c r="F60" s="213"/>
      <c r="G60" s="213"/>
      <c r="H60" s="213"/>
      <c r="I60" s="213"/>
    </row>
    <row r="61" spans="1:9" ht="12.75">
      <c r="A61" s="13"/>
      <c r="B61" s="13"/>
      <c r="C61" s="13"/>
      <c r="D61" s="13"/>
      <c r="E61" s="13"/>
      <c r="F61" s="13"/>
      <c r="G61" s="15"/>
      <c r="H61" s="15"/>
      <c r="I61" s="16"/>
    </row>
    <row r="62" spans="1:9" ht="12.75">
      <c r="A62" s="53" t="s">
        <v>297</v>
      </c>
      <c r="B62" s="20" t="s">
        <v>12</v>
      </c>
      <c r="C62" s="20"/>
      <c r="D62" s="20"/>
      <c r="E62" s="13"/>
      <c r="F62" s="13"/>
      <c r="G62" s="16"/>
      <c r="H62" s="15"/>
      <c r="I62" s="16"/>
    </row>
    <row r="63" spans="1:9" ht="12.75">
      <c r="A63" s="13"/>
      <c r="B63" s="215" t="s">
        <v>56</v>
      </c>
      <c r="C63" s="215"/>
      <c r="D63" s="215"/>
      <c r="E63" s="215"/>
      <c r="F63" s="215"/>
      <c r="G63" s="215"/>
      <c r="H63" s="215"/>
      <c r="I63" s="215"/>
    </row>
    <row r="64" spans="1:9" ht="15.75" customHeight="1">
      <c r="A64" s="13"/>
      <c r="B64" s="215"/>
      <c r="C64" s="215"/>
      <c r="D64" s="215"/>
      <c r="E64" s="215"/>
      <c r="F64" s="215"/>
      <c r="G64" s="215"/>
      <c r="H64" s="215"/>
      <c r="I64" s="215"/>
    </row>
    <row r="66" spans="1:9" ht="12.75">
      <c r="A66" s="52" t="s">
        <v>49</v>
      </c>
      <c r="B66" s="49"/>
      <c r="C66" s="49"/>
      <c r="D66" s="49"/>
      <c r="E66" s="49"/>
      <c r="F66" s="49"/>
      <c r="G66" s="49"/>
      <c r="H66" s="49"/>
      <c r="I66" s="49"/>
    </row>
    <row r="67" spans="1:9" ht="12.75">
      <c r="A67" s="20"/>
      <c r="B67" s="13"/>
      <c r="C67" s="13"/>
      <c r="D67" s="13"/>
      <c r="E67" s="13"/>
      <c r="F67" s="13"/>
      <c r="G67" s="13"/>
      <c r="H67" s="13"/>
      <c r="I67" s="13"/>
    </row>
    <row r="68" spans="1:9" ht="12.75">
      <c r="A68" s="53" t="s">
        <v>203</v>
      </c>
      <c r="B68" s="20" t="s">
        <v>13</v>
      </c>
      <c r="C68" s="20"/>
      <c r="D68" s="20"/>
      <c r="E68" s="13"/>
      <c r="F68" s="13"/>
      <c r="G68" s="15"/>
      <c r="H68" s="15"/>
      <c r="I68" s="15"/>
    </row>
    <row r="69" spans="1:9" ht="30" customHeight="1">
      <c r="A69" s="13"/>
      <c r="B69" s="216" t="s">
        <v>258</v>
      </c>
      <c r="C69" s="216"/>
      <c r="D69" s="216"/>
      <c r="E69" s="216"/>
      <c r="F69" s="216"/>
      <c r="G69" s="216"/>
      <c r="H69" s="216"/>
      <c r="I69" s="216"/>
    </row>
    <row r="70" spans="1:9" ht="12.75">
      <c r="A70" s="20"/>
      <c r="B70" s="13"/>
      <c r="C70" s="13"/>
      <c r="D70" s="13"/>
      <c r="E70" s="13"/>
      <c r="F70" s="13"/>
      <c r="G70" s="13"/>
      <c r="H70" s="13"/>
      <c r="I70" s="13"/>
    </row>
    <row r="71" spans="1:9" ht="12.75">
      <c r="A71" s="53" t="s">
        <v>204</v>
      </c>
      <c r="B71" s="20" t="s">
        <v>14</v>
      </c>
      <c r="C71" s="13"/>
      <c r="D71" s="13"/>
      <c r="E71" s="13"/>
      <c r="F71" s="13"/>
      <c r="G71" s="13"/>
      <c r="H71" s="13"/>
      <c r="I71" s="13"/>
    </row>
    <row r="72" spans="1:9" ht="12.75" customHeight="1">
      <c r="A72" s="13"/>
      <c r="B72" s="213" t="s">
        <v>268</v>
      </c>
      <c r="C72" s="213"/>
      <c r="D72" s="213"/>
      <c r="E72" s="213"/>
      <c r="F72" s="213"/>
      <c r="G72" s="213"/>
      <c r="H72" s="213"/>
      <c r="I72" s="213"/>
    </row>
    <row r="73" spans="1:9" ht="12.75">
      <c r="A73" s="13"/>
      <c r="B73" s="226"/>
      <c r="C73" s="226"/>
      <c r="D73" s="226"/>
      <c r="E73" s="226"/>
      <c r="F73" s="226"/>
      <c r="G73" s="226"/>
      <c r="H73" s="76" t="s">
        <v>313</v>
      </c>
      <c r="I73" s="76" t="str">
        <f>H73</f>
        <v>12 Months</v>
      </c>
    </row>
    <row r="74" spans="1:9" ht="12.75">
      <c r="A74" s="13"/>
      <c r="B74" s="137"/>
      <c r="C74" s="137"/>
      <c r="D74" s="137"/>
      <c r="E74" s="137"/>
      <c r="F74" s="137"/>
      <c r="G74" s="137"/>
      <c r="H74" s="78" t="s">
        <v>194</v>
      </c>
      <c r="I74" s="78" t="s">
        <v>195</v>
      </c>
    </row>
    <row r="75" spans="1:9" ht="12.75" customHeight="1">
      <c r="A75" s="13"/>
      <c r="B75" s="1" t="s">
        <v>226</v>
      </c>
      <c r="C75" s="13"/>
      <c r="D75" s="13"/>
      <c r="E75" s="13"/>
      <c r="F75" s="13"/>
      <c r="G75" s="13"/>
      <c r="H75" s="80" t="s">
        <v>314</v>
      </c>
      <c r="I75" s="80" t="s">
        <v>315</v>
      </c>
    </row>
    <row r="76" spans="1:9" ht="12.75" customHeight="1">
      <c r="A76" s="13"/>
      <c r="B76" s="54" t="s">
        <v>252</v>
      </c>
      <c r="D76" s="13"/>
      <c r="E76" s="13"/>
      <c r="F76" s="13"/>
      <c r="G76" s="13"/>
      <c r="H76" s="17" t="s">
        <v>251</v>
      </c>
      <c r="I76" s="17" t="s">
        <v>251</v>
      </c>
    </row>
    <row r="77" spans="2:8" ht="13.5">
      <c r="B77" s="55" t="s">
        <v>227</v>
      </c>
      <c r="E77" s="13"/>
      <c r="F77" s="13"/>
      <c r="G77" s="13"/>
      <c r="H77" s="36"/>
    </row>
    <row r="78" spans="2:9" ht="12.75">
      <c r="B78" s="2" t="s">
        <v>189</v>
      </c>
      <c r="E78" s="13"/>
      <c r="F78" s="13"/>
      <c r="G78" s="13"/>
      <c r="H78" s="178">
        <v>29584</v>
      </c>
      <c r="I78" s="70">
        <v>22638</v>
      </c>
    </row>
    <row r="79" spans="2:9" ht="12.75">
      <c r="B79" s="2" t="s">
        <v>228</v>
      </c>
      <c r="E79" s="13"/>
      <c r="F79" s="13"/>
      <c r="H79" s="178">
        <v>23739</v>
      </c>
      <c r="I79" s="70">
        <v>20591</v>
      </c>
    </row>
    <row r="80" spans="2:9" ht="12.75">
      <c r="B80" s="2" t="s">
        <v>186</v>
      </c>
      <c r="E80" s="13"/>
      <c r="F80" s="13"/>
      <c r="G80" s="107"/>
      <c r="H80" s="178">
        <v>23060</v>
      </c>
      <c r="I80" s="70">
        <v>14697</v>
      </c>
    </row>
    <row r="81" spans="2:9" ht="12.75">
      <c r="B81" s="2" t="s">
        <v>187</v>
      </c>
      <c r="E81" s="13"/>
      <c r="F81" s="13"/>
      <c r="G81" s="97"/>
      <c r="H81" s="178">
        <v>18428</v>
      </c>
      <c r="I81" s="70">
        <v>13831</v>
      </c>
    </row>
    <row r="82" spans="2:9" ht="12.75">
      <c r="B82" s="2" t="s">
        <v>190</v>
      </c>
      <c r="E82" s="13"/>
      <c r="F82" s="13"/>
      <c r="G82" s="13"/>
      <c r="H82" s="178">
        <v>14194</v>
      </c>
      <c r="I82" s="70">
        <v>6492</v>
      </c>
    </row>
    <row r="83" spans="2:9" ht="12.75">
      <c r="B83" s="2" t="s">
        <v>188</v>
      </c>
      <c r="E83" s="13"/>
      <c r="F83" s="13"/>
      <c r="H83" s="178">
        <v>13045</v>
      </c>
      <c r="I83" s="70">
        <v>7548</v>
      </c>
    </row>
    <row r="84" spans="2:9" ht="12.75">
      <c r="B84" s="2" t="s">
        <v>201</v>
      </c>
      <c r="E84" s="13"/>
      <c r="F84" s="13"/>
      <c r="G84" s="13"/>
      <c r="H84" s="179">
        <v>3883</v>
      </c>
      <c r="I84" s="25">
        <v>2609</v>
      </c>
    </row>
    <row r="85" spans="5:9" ht="15" customHeight="1">
      <c r="E85" s="13"/>
      <c r="F85" s="13"/>
      <c r="G85" s="13"/>
      <c r="H85" s="178">
        <f>SUM(H78:H84)</f>
        <v>125933</v>
      </c>
      <c r="I85" s="70">
        <f>SUM(I78:I84)</f>
        <v>88406</v>
      </c>
    </row>
    <row r="86" spans="2:9" ht="12" customHeight="1">
      <c r="B86" s="55" t="s">
        <v>191</v>
      </c>
      <c r="E86" s="13"/>
      <c r="F86" s="13"/>
      <c r="G86" s="13"/>
      <c r="H86" s="178">
        <v>10901</v>
      </c>
      <c r="I86" s="70">
        <v>8158</v>
      </c>
    </row>
    <row r="87" spans="5:9" ht="13.5" thickBot="1">
      <c r="E87" s="13"/>
      <c r="F87" s="13"/>
      <c r="G87" s="13"/>
      <c r="H87" s="180">
        <f>SUM(H85:H86)</f>
        <v>136834</v>
      </c>
      <c r="I87" s="168">
        <f>SUM(I85:I86)</f>
        <v>96564</v>
      </c>
    </row>
    <row r="88" spans="2:9" ht="12.75">
      <c r="B88" s="33" t="s">
        <v>231</v>
      </c>
      <c r="E88" s="13"/>
      <c r="F88" s="13"/>
      <c r="G88" s="13"/>
      <c r="H88" s="178"/>
      <c r="I88" s="70"/>
    </row>
    <row r="89" spans="2:9" ht="13.5">
      <c r="B89" s="88" t="str">
        <f>B77</f>
        <v>Export Market</v>
      </c>
      <c r="C89" s="29"/>
      <c r="E89" s="13"/>
      <c r="F89" s="13"/>
      <c r="G89" s="13"/>
      <c r="H89" s="178">
        <v>20586</v>
      </c>
      <c r="I89" s="178">
        <v>14696</v>
      </c>
    </row>
    <row r="90" spans="2:9" s="29" customFormat="1" ht="13.5">
      <c r="B90" s="88" t="str">
        <f>B86</f>
        <v>Local Market</v>
      </c>
      <c r="E90" s="40"/>
      <c r="F90" s="40"/>
      <c r="G90" s="40"/>
      <c r="H90" s="126">
        <v>1782</v>
      </c>
      <c r="I90" s="126">
        <v>1355</v>
      </c>
    </row>
    <row r="91" spans="2:9" s="29" customFormat="1" ht="13.5" thickBot="1">
      <c r="B91" s="29" t="s">
        <v>45</v>
      </c>
      <c r="E91" s="40"/>
      <c r="F91" s="40"/>
      <c r="G91" s="40"/>
      <c r="H91" s="181">
        <f>SUM(H89:H90)</f>
        <v>22368</v>
      </c>
      <c r="I91" s="177">
        <f>SUM(I89:I90)</f>
        <v>16051</v>
      </c>
    </row>
    <row r="92" spans="2:9" ht="13.5" customHeight="1">
      <c r="B92" s="60"/>
      <c r="C92" s="60"/>
      <c r="E92" s="13"/>
      <c r="F92" s="13"/>
      <c r="G92" s="13"/>
      <c r="H92" s="40"/>
      <c r="I92" s="56"/>
    </row>
    <row r="93" spans="2:9" ht="12.75" customHeight="1">
      <c r="B93" s="193" t="s">
        <v>80</v>
      </c>
      <c r="C93" s="193"/>
      <c r="D93" s="193"/>
      <c r="E93" s="193"/>
      <c r="F93" s="193"/>
      <c r="G93" s="193"/>
      <c r="H93" s="193"/>
      <c r="I93" s="193"/>
    </row>
    <row r="94" spans="2:9" ht="12.75">
      <c r="B94" s="193"/>
      <c r="C94" s="193"/>
      <c r="D94" s="193"/>
      <c r="E94" s="193"/>
      <c r="F94" s="193"/>
      <c r="G94" s="193"/>
      <c r="H94" s="193"/>
      <c r="I94" s="193"/>
    </row>
    <row r="95" spans="2:9" ht="12.75">
      <c r="B95" s="8"/>
      <c r="C95" s="8"/>
      <c r="D95" s="8"/>
      <c r="E95" s="8"/>
      <c r="F95" s="8"/>
      <c r="G95" s="8"/>
      <c r="H95" s="8"/>
      <c r="I95" s="8"/>
    </row>
    <row r="96" spans="1:9" ht="14.25" customHeight="1">
      <c r="A96" s="53" t="s">
        <v>232</v>
      </c>
      <c r="B96" s="20" t="s">
        <v>15</v>
      </c>
      <c r="C96" s="20"/>
      <c r="D96" s="20"/>
      <c r="E96" s="13"/>
      <c r="F96" s="13"/>
      <c r="G96" s="13"/>
      <c r="H96" s="13"/>
      <c r="I96" s="13"/>
    </row>
    <row r="97" spans="1:9" ht="12.75" customHeight="1">
      <c r="A97" s="13"/>
      <c r="B97" s="213" t="s">
        <v>69</v>
      </c>
      <c r="C97" s="213"/>
      <c r="D97" s="213"/>
      <c r="E97" s="213"/>
      <c r="F97" s="213"/>
      <c r="G97" s="213"/>
      <c r="H97" s="213"/>
      <c r="I97" s="213"/>
    </row>
    <row r="98" spans="1:9" ht="15" customHeight="1">
      <c r="A98" s="13"/>
      <c r="B98" s="213"/>
      <c r="C98" s="213"/>
      <c r="D98" s="213"/>
      <c r="E98" s="213"/>
      <c r="F98" s="213"/>
      <c r="G98" s="213"/>
      <c r="H98" s="213"/>
      <c r="I98" s="213"/>
    </row>
    <row r="99" spans="1:9" ht="1.5" customHeight="1" hidden="1">
      <c r="A99" s="13"/>
      <c r="B99" s="213"/>
      <c r="C99" s="213"/>
      <c r="D99" s="213"/>
      <c r="E99" s="213"/>
      <c r="F99" s="213"/>
      <c r="G99" s="213"/>
      <c r="H99" s="213"/>
      <c r="I99" s="213"/>
    </row>
    <row r="100" spans="1:9" ht="12" customHeight="1">
      <c r="A100" s="13"/>
      <c r="B100" s="131"/>
      <c r="C100" s="131"/>
      <c r="D100" s="131"/>
      <c r="E100" s="131"/>
      <c r="F100" s="131"/>
      <c r="G100" s="131"/>
      <c r="H100" s="131"/>
      <c r="I100" s="131"/>
    </row>
    <row r="101" spans="1:9" ht="12.75">
      <c r="A101" s="13"/>
      <c r="B101" s="131"/>
      <c r="C101" s="131"/>
      <c r="D101" s="131"/>
      <c r="E101" s="131"/>
      <c r="F101" s="131"/>
      <c r="G101" s="131"/>
      <c r="H101" s="131"/>
      <c r="I101" s="131"/>
    </row>
    <row r="102" spans="1:2" ht="12.75">
      <c r="A102" s="53" t="s">
        <v>233</v>
      </c>
      <c r="B102" s="20" t="s">
        <v>117</v>
      </c>
    </row>
    <row r="103" spans="2:9" ht="12.75" customHeight="1">
      <c r="B103" s="193" t="s">
        <v>176</v>
      </c>
      <c r="C103" s="193"/>
      <c r="D103" s="193"/>
      <c r="E103" s="193"/>
      <c r="F103" s="193"/>
      <c r="G103" s="193"/>
      <c r="H103" s="193"/>
      <c r="I103" s="193"/>
    </row>
    <row r="104" spans="2:9" ht="12.75">
      <c r="B104" s="193"/>
      <c r="C104" s="193"/>
      <c r="D104" s="193"/>
      <c r="E104" s="193"/>
      <c r="F104" s="193"/>
      <c r="G104" s="193"/>
      <c r="H104" s="193"/>
      <c r="I104" s="193"/>
    </row>
    <row r="105" spans="2:9" ht="13.5" customHeight="1">
      <c r="B105" s="193"/>
      <c r="C105" s="193"/>
      <c r="D105" s="193"/>
      <c r="E105" s="193"/>
      <c r="F105" s="193"/>
      <c r="G105" s="193"/>
      <c r="H105" s="193"/>
      <c r="I105" s="193"/>
    </row>
    <row r="106" spans="2:9" ht="12.75" customHeight="1">
      <c r="B106" s="8"/>
      <c r="C106" s="8"/>
      <c r="D106" s="8"/>
      <c r="E106" s="8"/>
      <c r="F106" s="8"/>
      <c r="G106" s="8"/>
      <c r="H106" s="8"/>
      <c r="I106" s="8"/>
    </row>
    <row r="107" ht="12.75" customHeight="1"/>
    <row r="108" spans="1:2" ht="12.75">
      <c r="A108" s="53" t="s">
        <v>234</v>
      </c>
      <c r="B108" s="20" t="s">
        <v>16</v>
      </c>
    </row>
    <row r="109" spans="2:9" ht="14.25" customHeight="1">
      <c r="B109" s="193" t="s">
        <v>269</v>
      </c>
      <c r="C109" s="193"/>
      <c r="D109" s="193"/>
      <c r="E109" s="193"/>
      <c r="F109" s="193"/>
      <c r="G109" s="193"/>
      <c r="H109" s="193"/>
      <c r="I109" s="193"/>
    </row>
    <row r="110" spans="1:9" ht="12" customHeight="1">
      <c r="A110" s="20"/>
      <c r="B110" s="20"/>
      <c r="C110" s="13"/>
      <c r="D110" s="13"/>
      <c r="E110" s="13"/>
      <c r="F110" s="13"/>
      <c r="G110" s="13"/>
      <c r="H110" s="13"/>
      <c r="I110" s="63"/>
    </row>
    <row r="111" spans="1:9" ht="12.75">
      <c r="A111" s="13"/>
      <c r="B111" s="67"/>
      <c r="C111" s="13"/>
      <c r="D111" s="13"/>
      <c r="E111" s="13"/>
      <c r="F111" s="13"/>
      <c r="G111" s="13"/>
      <c r="H111" s="13"/>
      <c r="I111" s="63"/>
    </row>
    <row r="112" spans="1:9" ht="12.75">
      <c r="A112" s="53" t="s">
        <v>235</v>
      </c>
      <c r="B112" s="20" t="s">
        <v>61</v>
      </c>
      <c r="I112" s="48"/>
    </row>
    <row r="113" spans="2:9" ht="12.75" customHeight="1">
      <c r="B113" s="188" t="s">
        <v>65</v>
      </c>
      <c r="C113" s="188"/>
      <c r="D113" s="188"/>
      <c r="E113" s="188"/>
      <c r="F113" s="188"/>
      <c r="G113" s="188"/>
      <c r="H113" s="188"/>
      <c r="I113" s="188"/>
    </row>
    <row r="114" spans="2:9" ht="12.75">
      <c r="B114" s="188"/>
      <c r="C114" s="188"/>
      <c r="D114" s="188"/>
      <c r="E114" s="188"/>
      <c r="F114" s="188"/>
      <c r="G114" s="188"/>
      <c r="H114" s="188"/>
      <c r="I114" s="188"/>
    </row>
    <row r="115" spans="2:9" ht="12.75">
      <c r="B115" s="188"/>
      <c r="C115" s="188"/>
      <c r="D115" s="188"/>
      <c r="E115" s="188"/>
      <c r="F115" s="188"/>
      <c r="G115" s="188"/>
      <c r="H115" s="188"/>
      <c r="I115" s="188"/>
    </row>
    <row r="116" ht="12" customHeight="1"/>
    <row r="118" spans="1:9" ht="12.75">
      <c r="A118" s="57" t="s">
        <v>218</v>
      </c>
      <c r="B118" s="35" t="s">
        <v>85</v>
      </c>
      <c r="C118" s="29"/>
      <c r="D118" s="29"/>
      <c r="E118" s="29"/>
      <c r="F118" s="29"/>
      <c r="G118" s="29"/>
      <c r="H118" s="29"/>
      <c r="I118" s="29"/>
    </row>
    <row r="119" spans="1:9" ht="12.75" customHeight="1">
      <c r="A119" s="29"/>
      <c r="B119" s="199" t="s">
        <v>17</v>
      </c>
      <c r="C119" s="199"/>
      <c r="D119" s="199"/>
      <c r="E119" s="199"/>
      <c r="F119" s="199"/>
      <c r="G119" s="199"/>
      <c r="H119" s="199"/>
      <c r="I119" s="199"/>
    </row>
    <row r="120" spans="1:9" ht="14.25" customHeight="1">
      <c r="A120" s="29"/>
      <c r="B120" s="199"/>
      <c r="C120" s="199"/>
      <c r="D120" s="199"/>
      <c r="E120" s="199"/>
      <c r="F120" s="199"/>
      <c r="G120" s="199"/>
      <c r="H120" s="199"/>
      <c r="I120" s="199"/>
    </row>
    <row r="121" spans="1:11" s="13" customFormat="1" ht="12.75">
      <c r="A121" s="20"/>
      <c r="J121" s="131"/>
      <c r="K121" s="131"/>
    </row>
    <row r="122" spans="2:11" ht="12.75">
      <c r="B122" s="8"/>
      <c r="C122" s="8"/>
      <c r="D122" s="8"/>
      <c r="E122" s="8"/>
      <c r="F122" s="8"/>
      <c r="G122" s="8"/>
      <c r="H122" s="8"/>
      <c r="I122" s="8"/>
      <c r="J122" s="8"/>
      <c r="K122" s="8"/>
    </row>
    <row r="123" spans="1:9" ht="12.75">
      <c r="A123" s="57" t="s">
        <v>219</v>
      </c>
      <c r="B123" s="35" t="s">
        <v>57</v>
      </c>
      <c r="C123" s="29"/>
      <c r="D123" s="29"/>
      <c r="E123" s="29"/>
      <c r="F123" s="29"/>
      <c r="G123" s="29"/>
      <c r="H123" s="78" t="s">
        <v>196</v>
      </c>
      <c r="I123" s="78" t="s">
        <v>196</v>
      </c>
    </row>
    <row r="124" spans="1:9" ht="12.75">
      <c r="A124" s="35"/>
      <c r="B124" s="35"/>
      <c r="C124" s="29"/>
      <c r="D124" s="29"/>
      <c r="E124" s="29"/>
      <c r="F124" s="29"/>
      <c r="G124" s="29"/>
      <c r="H124" s="79" t="str">
        <f>H75</f>
        <v>30 Sept 2011</v>
      </c>
      <c r="I124" s="138" t="s">
        <v>316</v>
      </c>
    </row>
    <row r="125" spans="1:9" ht="12.75">
      <c r="A125" s="35"/>
      <c r="B125" s="35"/>
      <c r="C125" s="29"/>
      <c r="D125" s="29"/>
      <c r="E125" s="29"/>
      <c r="F125" s="29"/>
      <c r="G125" s="29"/>
      <c r="H125" s="17" t="s">
        <v>251</v>
      </c>
      <c r="I125" s="17" t="s">
        <v>251</v>
      </c>
    </row>
    <row r="126" spans="1:9" ht="12.75">
      <c r="A126" s="35"/>
      <c r="B126" s="35"/>
      <c r="C126" s="29"/>
      <c r="D126" s="29"/>
      <c r="E126" s="29"/>
      <c r="F126" s="29"/>
      <c r="G126" s="29"/>
      <c r="H126" s="17"/>
      <c r="I126" s="17"/>
    </row>
    <row r="127" spans="1:9" ht="12.75">
      <c r="A127" s="29"/>
      <c r="B127" s="29" t="s">
        <v>86</v>
      </c>
      <c r="C127" s="29"/>
      <c r="D127" s="29"/>
      <c r="E127" s="29"/>
      <c r="F127" s="29"/>
      <c r="G127" s="29"/>
      <c r="H127" s="70">
        <v>26347</v>
      </c>
      <c r="I127" s="70">
        <v>28837</v>
      </c>
    </row>
    <row r="128" spans="1:9" ht="12.75">
      <c r="A128" s="29"/>
      <c r="B128" s="29" t="s">
        <v>159</v>
      </c>
      <c r="C128" s="29"/>
      <c r="D128" s="29"/>
      <c r="E128" s="29"/>
      <c r="F128" s="29"/>
      <c r="G128" s="29"/>
      <c r="H128" s="22">
        <v>6948</v>
      </c>
      <c r="I128" s="22">
        <v>11349</v>
      </c>
    </row>
    <row r="129" spans="1:9" ht="13.5" thickBot="1">
      <c r="A129" s="29"/>
      <c r="B129" s="29"/>
      <c r="C129" s="29"/>
      <c r="D129" s="29"/>
      <c r="E129" s="29"/>
      <c r="F129" s="29"/>
      <c r="G129" s="29"/>
      <c r="H129" s="46">
        <f>SUM(H127:H128)</f>
        <v>33295</v>
      </c>
      <c r="I129" s="46">
        <f>SUM(I127:I128)</f>
        <v>40186</v>
      </c>
    </row>
    <row r="130" spans="1:9" ht="12.75" customHeight="1">
      <c r="A130" s="20" t="s">
        <v>102</v>
      </c>
      <c r="B130" s="208" t="s">
        <v>183</v>
      </c>
      <c r="C130" s="208"/>
      <c r="D130" s="208"/>
      <c r="E130" s="208"/>
      <c r="F130" s="208"/>
      <c r="G130" s="208"/>
      <c r="H130" s="208"/>
      <c r="I130" s="208"/>
    </row>
    <row r="131" spans="1:9" ht="12.75">
      <c r="A131" s="52"/>
      <c r="B131" s="209"/>
      <c r="C131" s="209"/>
      <c r="D131" s="209"/>
      <c r="E131" s="209"/>
      <c r="F131" s="209"/>
      <c r="G131" s="209"/>
      <c r="H131" s="209"/>
      <c r="I131" s="209"/>
    </row>
    <row r="132" ht="9.75" customHeight="1"/>
    <row r="133" spans="1:2" s="29" customFormat="1" ht="12.75">
      <c r="A133" s="57" t="s">
        <v>175</v>
      </c>
      <c r="B133" s="35" t="s">
        <v>58</v>
      </c>
    </row>
    <row r="134" spans="2:9" s="29" customFormat="1" ht="13.5" customHeight="1">
      <c r="B134" s="89"/>
      <c r="C134" s="98"/>
      <c r="D134" s="128"/>
      <c r="E134" s="98"/>
      <c r="F134" s="139"/>
      <c r="G134" s="90" t="s">
        <v>125</v>
      </c>
      <c r="I134" s="98"/>
    </row>
    <row r="135" spans="2:9" s="29" customFormat="1" ht="13.5" customHeight="1">
      <c r="B135" s="89"/>
      <c r="C135" s="98"/>
      <c r="D135" s="128"/>
      <c r="E135" s="98"/>
      <c r="F135" s="90" t="s">
        <v>250</v>
      </c>
      <c r="G135" s="90" t="s">
        <v>167</v>
      </c>
      <c r="I135" s="98"/>
    </row>
    <row r="136" spans="2:9" s="29" customFormat="1" ht="13.5" customHeight="1">
      <c r="B136" s="89"/>
      <c r="C136" s="98"/>
      <c r="D136" s="128"/>
      <c r="E136" s="98"/>
      <c r="F136" s="90" t="s">
        <v>173</v>
      </c>
      <c r="G136" s="76" t="s">
        <v>126</v>
      </c>
      <c r="I136" s="98"/>
    </row>
    <row r="137" spans="2:9" s="29" customFormat="1" ht="13.5" customHeight="1">
      <c r="B137" s="89"/>
      <c r="C137" s="98"/>
      <c r="D137" s="128"/>
      <c r="E137" s="98"/>
      <c r="F137" s="140" t="str">
        <f>H124</f>
        <v>30 Sept 2011</v>
      </c>
      <c r="G137" s="140" t="str">
        <f>I75</f>
        <v>30 Sept 2010</v>
      </c>
      <c r="H137" s="217" t="s">
        <v>229</v>
      </c>
      <c r="I137" s="218"/>
    </row>
    <row r="138" spans="2:9" s="29" customFormat="1" ht="13.5" customHeight="1">
      <c r="B138" s="89"/>
      <c r="C138" s="98"/>
      <c r="D138" s="128"/>
      <c r="E138" s="99"/>
      <c r="F138" s="138" t="s">
        <v>251</v>
      </c>
      <c r="G138" s="138" t="s">
        <v>251</v>
      </c>
      <c r="H138" s="76" t="s">
        <v>251</v>
      </c>
      <c r="I138" s="90" t="s">
        <v>198</v>
      </c>
    </row>
    <row r="139" spans="2:9" s="29" customFormat="1" ht="13.5" customHeight="1">
      <c r="B139" s="89" t="s">
        <v>252</v>
      </c>
      <c r="C139" s="98"/>
      <c r="D139" s="128"/>
      <c r="E139" s="99"/>
      <c r="F139" s="23">
        <f>'IS'!D18</f>
        <v>37222</v>
      </c>
      <c r="G139" s="23">
        <f>'IS'!E18</f>
        <v>28151</v>
      </c>
      <c r="H139" s="113">
        <f>F139-G139</f>
        <v>9071</v>
      </c>
      <c r="I139" s="91">
        <f>(F139-G139)/G139*100</f>
        <v>32.22265638876061</v>
      </c>
    </row>
    <row r="140" spans="2:9" s="29" customFormat="1" ht="8.25" customHeight="1">
      <c r="B140" s="89"/>
      <c r="C140" s="98"/>
      <c r="D140" s="128"/>
      <c r="E140" s="99"/>
      <c r="F140" s="138"/>
      <c r="G140" s="138"/>
      <c r="H140" s="113"/>
      <c r="I140" s="91"/>
    </row>
    <row r="141" spans="2:9" s="29" customFormat="1" ht="13.5" customHeight="1">
      <c r="B141" s="89" t="s">
        <v>120</v>
      </c>
      <c r="C141" s="98"/>
      <c r="D141" s="128"/>
      <c r="E141" s="99"/>
      <c r="F141" s="28">
        <f>'IS'!D32</f>
        <v>6089</v>
      </c>
      <c r="G141" s="28">
        <f>'IS'!E32</f>
        <v>3767</v>
      </c>
      <c r="H141" s="113">
        <f>F141-G141</f>
        <v>2322</v>
      </c>
      <c r="I141" s="91">
        <f>(F141-G141)/G141*100</f>
        <v>61.64056278205469</v>
      </c>
    </row>
    <row r="142" spans="2:9" s="29" customFormat="1" ht="13.5" customHeight="1">
      <c r="B142" s="89"/>
      <c r="C142" s="98"/>
      <c r="D142" s="128"/>
      <c r="E142" s="98"/>
      <c r="F142" s="98"/>
      <c r="G142" s="98"/>
      <c r="H142" s="28"/>
      <c r="I142" s="91"/>
    </row>
    <row r="143" spans="2:12" s="29" customFormat="1" ht="13.5" customHeight="1">
      <c r="B143" s="199" t="s">
        <v>1</v>
      </c>
      <c r="C143" s="199"/>
      <c r="D143" s="199"/>
      <c r="E143" s="199"/>
      <c r="F143" s="199"/>
      <c r="G143" s="199"/>
      <c r="H143" s="199"/>
      <c r="I143" s="199"/>
      <c r="K143" s="124"/>
      <c r="L143" s="125"/>
    </row>
    <row r="144" spans="2:12" s="29" customFormat="1" ht="13.5" customHeight="1">
      <c r="B144" s="199"/>
      <c r="C144" s="199"/>
      <c r="D144" s="199"/>
      <c r="E144" s="199"/>
      <c r="F144" s="199"/>
      <c r="G144" s="199"/>
      <c r="H144" s="199"/>
      <c r="I144" s="199"/>
      <c r="K144" s="89"/>
      <c r="L144" s="98"/>
    </row>
    <row r="145" spans="2:12" s="29" customFormat="1" ht="12" customHeight="1">
      <c r="B145" s="199"/>
      <c r="C145" s="199"/>
      <c r="D145" s="199"/>
      <c r="E145" s="199"/>
      <c r="F145" s="199"/>
      <c r="G145" s="199"/>
      <c r="H145" s="199"/>
      <c r="I145" s="199"/>
      <c r="K145" s="89"/>
      <c r="L145" s="98"/>
    </row>
    <row r="146" spans="2:12" s="29" customFormat="1" ht="0.75" customHeight="1" hidden="1">
      <c r="B146" s="199"/>
      <c r="C146" s="199"/>
      <c r="D146" s="199"/>
      <c r="E146" s="199"/>
      <c r="F146" s="199"/>
      <c r="G146" s="199"/>
      <c r="H146" s="199"/>
      <c r="I146" s="199"/>
      <c r="K146" s="89"/>
      <c r="L146" s="98"/>
    </row>
    <row r="147" spans="4:12" s="29" customFormat="1" ht="13.5" customHeight="1">
      <c r="D147" s="128"/>
      <c r="E147" s="98"/>
      <c r="F147" s="98"/>
      <c r="G147" s="98"/>
      <c r="H147" s="98"/>
      <c r="I147" s="98"/>
      <c r="K147" s="89"/>
      <c r="L147" s="98"/>
    </row>
    <row r="148" spans="2:12" s="29" customFormat="1" ht="16.5" customHeight="1">
      <c r="B148" s="199" t="s">
        <v>292</v>
      </c>
      <c r="C148" s="199"/>
      <c r="D148" s="199"/>
      <c r="E148" s="199"/>
      <c r="F148" s="199"/>
      <c r="G148" s="199"/>
      <c r="H148" s="199"/>
      <c r="I148" s="199"/>
      <c r="K148" s="89"/>
      <c r="L148" s="98"/>
    </row>
    <row r="149" spans="2:12" s="29" customFormat="1" ht="19.5" customHeight="1">
      <c r="B149" s="199"/>
      <c r="C149" s="199"/>
      <c r="D149" s="199"/>
      <c r="E149" s="199"/>
      <c r="F149" s="199"/>
      <c r="G149" s="199"/>
      <c r="H149" s="199"/>
      <c r="I149" s="199"/>
      <c r="K149" s="92"/>
      <c r="L149" s="92"/>
    </row>
    <row r="150" spans="2:12" s="29" customFormat="1" ht="17.25" customHeight="1">
      <c r="B150" s="199"/>
      <c r="C150" s="199"/>
      <c r="D150" s="199"/>
      <c r="E150" s="199"/>
      <c r="F150" s="199"/>
      <c r="G150" s="199"/>
      <c r="H150" s="199"/>
      <c r="I150" s="199"/>
      <c r="K150" s="89"/>
      <c r="L150" s="98"/>
    </row>
    <row r="151" spans="2:9" s="29" customFormat="1" ht="27.75" customHeight="1">
      <c r="B151" s="127" t="s">
        <v>306</v>
      </c>
      <c r="C151" s="199" t="s">
        <v>304</v>
      </c>
      <c r="D151" s="199"/>
      <c r="E151" s="199"/>
      <c r="F151" s="199"/>
      <c r="G151" s="199"/>
      <c r="H151" s="199"/>
      <c r="I151" s="199"/>
    </row>
    <row r="152" spans="2:9" s="29" customFormat="1" ht="16.5" customHeight="1">
      <c r="B152" s="127" t="s">
        <v>307</v>
      </c>
      <c r="C152" s="199" t="s">
        <v>305</v>
      </c>
      <c r="D152" s="199"/>
      <c r="E152" s="199"/>
      <c r="F152" s="199"/>
      <c r="G152" s="199"/>
      <c r="H152" s="199"/>
      <c r="I152" s="199"/>
    </row>
    <row r="153" spans="3:9" ht="13.5" customHeight="1">
      <c r="C153" s="36"/>
      <c r="D153" s="100"/>
      <c r="E153" s="36"/>
      <c r="F153" s="36"/>
      <c r="G153" s="36"/>
      <c r="H153" s="36"/>
      <c r="I153" s="36"/>
    </row>
    <row r="154" spans="2:9" ht="12.75" customHeight="1">
      <c r="B154" s="98"/>
      <c r="C154" s="36"/>
      <c r="D154" s="100"/>
      <c r="E154" s="36"/>
      <c r="F154" s="36"/>
      <c r="G154" s="36"/>
      <c r="H154" s="36"/>
      <c r="I154" s="36"/>
    </row>
    <row r="155" spans="1:2" s="29" customFormat="1" ht="12.75">
      <c r="A155" s="59" t="s">
        <v>111</v>
      </c>
      <c r="B155" s="39" t="s">
        <v>59</v>
      </c>
    </row>
    <row r="156" spans="6:7" s="29" customFormat="1" ht="12.75" customHeight="1">
      <c r="F156" s="90" t="s">
        <v>250</v>
      </c>
      <c r="G156" s="76" t="s">
        <v>197</v>
      </c>
    </row>
    <row r="157" spans="2:9" s="29" customFormat="1" ht="13.5" customHeight="1">
      <c r="B157" s="127"/>
      <c r="C157" s="127"/>
      <c r="D157" s="127"/>
      <c r="E157" s="127"/>
      <c r="F157" s="90" t="s">
        <v>173</v>
      </c>
      <c r="G157" s="76" t="s">
        <v>173</v>
      </c>
      <c r="I157" s="127"/>
    </row>
    <row r="158" spans="2:9" s="29" customFormat="1" ht="12.75" customHeight="1">
      <c r="B158" s="127"/>
      <c r="C158" s="127"/>
      <c r="D158" s="127"/>
      <c r="E158" s="127"/>
      <c r="F158" s="140" t="str">
        <f>F137</f>
        <v>30 Sept 2011</v>
      </c>
      <c r="G158" s="138" t="s">
        <v>317</v>
      </c>
      <c r="H158" s="203" t="s">
        <v>229</v>
      </c>
      <c r="I158" s="204"/>
    </row>
    <row r="159" spans="2:9" s="29" customFormat="1" ht="13.5" customHeight="1">
      <c r="B159" s="127"/>
      <c r="C159" s="127"/>
      <c r="D159" s="127"/>
      <c r="E159" s="127"/>
      <c r="F159" s="90" t="s">
        <v>251</v>
      </c>
      <c r="G159" s="90" t="s">
        <v>251</v>
      </c>
      <c r="H159" s="76" t="s">
        <v>251</v>
      </c>
      <c r="I159" s="90" t="s">
        <v>198</v>
      </c>
    </row>
    <row r="160" spans="2:9" s="29" customFormat="1" ht="6.75" customHeight="1">
      <c r="B160" s="127"/>
      <c r="C160" s="127"/>
      <c r="D160" s="127"/>
      <c r="E160" s="127"/>
      <c r="F160" s="90"/>
      <c r="G160" s="90"/>
      <c r="I160" s="90"/>
    </row>
    <row r="161" spans="2:9" s="29" customFormat="1" ht="14.25" customHeight="1">
      <c r="B161" s="199" t="s">
        <v>252</v>
      </c>
      <c r="C161" s="199"/>
      <c r="D161" s="199"/>
      <c r="E161" s="127"/>
      <c r="F161" s="16">
        <f>F139</f>
        <v>37222</v>
      </c>
      <c r="G161" s="16">
        <v>38109</v>
      </c>
      <c r="H161" s="113">
        <f>F161-G161</f>
        <v>-887</v>
      </c>
      <c r="I161" s="91">
        <f>(F161-G161)/G161*100</f>
        <v>-2.327534178278097</v>
      </c>
    </row>
    <row r="162" spans="2:9" s="29" customFormat="1" ht="15" customHeight="1">
      <c r="B162" s="199" t="s">
        <v>120</v>
      </c>
      <c r="C162" s="199"/>
      <c r="D162" s="199"/>
      <c r="E162" s="127"/>
      <c r="F162" s="110">
        <f>F141</f>
        <v>6089</v>
      </c>
      <c r="G162" s="110">
        <v>6383</v>
      </c>
      <c r="H162" s="113">
        <f>F162-G162</f>
        <v>-294</v>
      </c>
      <c r="I162" s="91">
        <f>(F162-G162)/G162*100</f>
        <v>-4.605984646717844</v>
      </c>
    </row>
    <row r="163" spans="2:9" s="29" customFormat="1" ht="12" customHeight="1">
      <c r="B163" s="129"/>
      <c r="C163" s="129"/>
      <c r="D163" s="129"/>
      <c r="E163" s="127"/>
      <c r="F163" s="127"/>
      <c r="G163" s="10"/>
      <c r="H163" s="126"/>
      <c r="I163" s="96"/>
    </row>
    <row r="164" spans="2:9" s="29" customFormat="1" ht="39" customHeight="1">
      <c r="B164" s="188" t="s">
        <v>299</v>
      </c>
      <c r="C164" s="188"/>
      <c r="D164" s="188"/>
      <c r="E164" s="188"/>
      <c r="F164" s="188"/>
      <c r="G164" s="188"/>
      <c r="H164" s="188"/>
      <c r="I164" s="188"/>
    </row>
    <row r="165" spans="2:9" s="29" customFormat="1" ht="15.75" customHeight="1">
      <c r="B165" s="127" t="s">
        <v>300</v>
      </c>
      <c r="C165" s="199" t="s">
        <v>301</v>
      </c>
      <c r="D165" s="199"/>
      <c r="E165" s="199"/>
      <c r="F165" s="199"/>
      <c r="G165" s="199"/>
      <c r="H165" s="199"/>
      <c r="I165" s="199"/>
    </row>
    <row r="166" spans="2:9" s="29" customFormat="1" ht="18" customHeight="1">
      <c r="B166" s="127" t="s">
        <v>307</v>
      </c>
      <c r="C166" s="199" t="s">
        <v>302</v>
      </c>
      <c r="D166" s="199"/>
      <c r="E166" s="199"/>
      <c r="F166" s="199"/>
      <c r="G166" s="199"/>
      <c r="H166" s="199"/>
      <c r="I166" s="199"/>
    </row>
    <row r="167" spans="2:9" s="29" customFormat="1" ht="12.75" customHeight="1">
      <c r="B167" s="127"/>
      <c r="C167" s="127"/>
      <c r="D167" s="127"/>
      <c r="E167" s="127"/>
      <c r="F167" s="127"/>
      <c r="G167" s="127"/>
      <c r="H167" s="127"/>
      <c r="I167" s="127"/>
    </row>
    <row r="168" spans="2:9" s="29" customFormat="1" ht="12.75" customHeight="1">
      <c r="B168" s="92"/>
      <c r="C168" s="162"/>
      <c r="D168" s="163"/>
      <c r="E168" s="163"/>
      <c r="F168" s="163"/>
      <c r="G168" s="163"/>
      <c r="H168" s="163"/>
      <c r="I168" s="163"/>
    </row>
    <row r="169" spans="1:9" s="29" customFormat="1" ht="12.75" customHeight="1">
      <c r="A169" s="20" t="s">
        <v>102</v>
      </c>
      <c r="B169" s="208" t="s">
        <v>130</v>
      </c>
      <c r="C169" s="208"/>
      <c r="D169" s="208"/>
      <c r="E169" s="208"/>
      <c r="F169" s="208"/>
      <c r="G169" s="208"/>
      <c r="H169" s="208"/>
      <c r="I169" s="208"/>
    </row>
    <row r="170" spans="1:9" s="29" customFormat="1" ht="12.75">
      <c r="A170" s="52"/>
      <c r="B170" s="209"/>
      <c r="C170" s="209"/>
      <c r="D170" s="209"/>
      <c r="E170" s="209"/>
      <c r="F170" s="209"/>
      <c r="G170" s="209"/>
      <c r="H170" s="209"/>
      <c r="I170" s="209"/>
    </row>
    <row r="172" spans="1:2" ht="15.75" customHeight="1">
      <c r="A172" s="58" t="s">
        <v>113</v>
      </c>
      <c r="B172" s="1" t="s">
        <v>60</v>
      </c>
    </row>
    <row r="173" spans="2:13" ht="12" customHeight="1">
      <c r="B173" s="199" t="s">
        <v>323</v>
      </c>
      <c r="C173" s="199"/>
      <c r="D173" s="199"/>
      <c r="E173" s="199"/>
      <c r="F173" s="199"/>
      <c r="G173" s="199"/>
      <c r="H173" s="199"/>
      <c r="I173" s="199"/>
      <c r="M173" s="2" t="s">
        <v>98</v>
      </c>
    </row>
    <row r="174" spans="2:9" ht="42.75" customHeight="1">
      <c r="B174" s="199"/>
      <c r="C174" s="199"/>
      <c r="D174" s="199"/>
      <c r="E174" s="199"/>
      <c r="F174" s="199"/>
      <c r="G174" s="199"/>
      <c r="H174" s="199"/>
      <c r="I174" s="199"/>
    </row>
    <row r="175" spans="1:11" s="143" customFormat="1" ht="31.5" customHeight="1">
      <c r="A175" s="141"/>
      <c r="B175" s="188" t="s">
        <v>267</v>
      </c>
      <c r="C175" s="188"/>
      <c r="D175" s="188"/>
      <c r="E175" s="188"/>
      <c r="F175" s="188"/>
      <c r="G175" s="188"/>
      <c r="H175" s="188"/>
      <c r="I175" s="188"/>
      <c r="J175" s="142"/>
      <c r="K175" s="142"/>
    </row>
    <row r="176" spans="1:11" s="143" customFormat="1" ht="13.5" customHeight="1">
      <c r="A176" s="141"/>
      <c r="B176" s="142"/>
      <c r="C176" s="142"/>
      <c r="D176" s="142"/>
      <c r="E176" s="142"/>
      <c r="F176" s="142"/>
      <c r="G176" s="142"/>
      <c r="H176" s="142"/>
      <c r="I176" s="142"/>
      <c r="J176" s="142"/>
      <c r="K176" s="142"/>
    </row>
    <row r="177" spans="1:9" ht="12" customHeight="1">
      <c r="A177" s="59" t="s">
        <v>294</v>
      </c>
      <c r="B177" s="39" t="s">
        <v>124</v>
      </c>
      <c r="C177" s="8"/>
      <c r="D177" s="8"/>
      <c r="E177" s="8"/>
      <c r="F177" s="8"/>
      <c r="G177" s="8"/>
      <c r="H177" s="8"/>
      <c r="I177" s="8"/>
    </row>
    <row r="178" spans="1:9" ht="12" customHeight="1">
      <c r="A178" s="59"/>
      <c r="B178" s="39"/>
      <c r="C178" s="8"/>
      <c r="D178" s="8"/>
      <c r="E178" s="8"/>
      <c r="F178" s="8"/>
      <c r="G178" s="8"/>
      <c r="H178" s="8"/>
      <c r="I178" s="8"/>
    </row>
    <row r="179" spans="1:9" ht="15" customHeight="1">
      <c r="A179" s="59"/>
      <c r="B179" s="188" t="s">
        <v>46</v>
      </c>
      <c r="C179" s="188"/>
      <c r="D179" s="188"/>
      <c r="E179" s="188"/>
      <c r="F179" s="188"/>
      <c r="G179" s="188"/>
      <c r="H179" s="188"/>
      <c r="I179" s="188"/>
    </row>
    <row r="180" s="29" customFormat="1" ht="12.75">
      <c r="I180" s="40"/>
    </row>
    <row r="181" spans="1:9" s="29" customFormat="1" ht="12.75">
      <c r="A181" s="59" t="s">
        <v>295</v>
      </c>
      <c r="B181" s="39" t="s">
        <v>121</v>
      </c>
      <c r="H181" s="44" t="s">
        <v>152</v>
      </c>
      <c r="I181" s="44" t="s">
        <v>24</v>
      </c>
    </row>
    <row r="182" spans="2:9" s="29" customFormat="1" ht="12.75">
      <c r="B182" s="127"/>
      <c r="C182" s="127"/>
      <c r="D182" s="127"/>
      <c r="E182" s="127"/>
      <c r="F182" s="127"/>
      <c r="G182" s="61"/>
      <c r="H182" s="138" t="s">
        <v>23</v>
      </c>
      <c r="I182" s="138" t="s">
        <v>209</v>
      </c>
    </row>
    <row r="183" spans="2:9" s="29" customFormat="1" ht="12.75">
      <c r="B183" s="127"/>
      <c r="C183" s="127"/>
      <c r="D183" s="127"/>
      <c r="E183" s="127"/>
      <c r="F183" s="127"/>
      <c r="G183" s="93"/>
      <c r="H183" s="104" t="s">
        <v>251</v>
      </c>
      <c r="I183" s="104" t="s">
        <v>251</v>
      </c>
    </row>
    <row r="184" spans="2:9" s="29" customFormat="1" ht="12.75" customHeight="1">
      <c r="B184" s="127"/>
      <c r="C184" s="127"/>
      <c r="D184" s="127"/>
      <c r="E184" s="127"/>
      <c r="F184" s="127"/>
      <c r="G184" s="136"/>
      <c r="H184" s="94"/>
      <c r="I184" s="94"/>
    </row>
    <row r="185" spans="2:9" s="29" customFormat="1" ht="12.75" customHeight="1" thickBot="1">
      <c r="B185" s="188" t="s">
        <v>132</v>
      </c>
      <c r="C185" s="188"/>
      <c r="D185" s="188"/>
      <c r="E185" s="127"/>
      <c r="F185" s="127"/>
      <c r="G185" s="127"/>
      <c r="H185" s="160">
        <v>1394</v>
      </c>
      <c r="I185" s="160">
        <v>4894</v>
      </c>
    </row>
    <row r="186" spans="2:9" s="29" customFormat="1" ht="12.75" customHeight="1" thickTop="1">
      <c r="B186" s="127"/>
      <c r="C186" s="127"/>
      <c r="D186" s="127"/>
      <c r="E186" s="127"/>
      <c r="F186" s="127"/>
      <c r="G186" s="127"/>
      <c r="H186" s="23"/>
      <c r="I186" s="23"/>
    </row>
    <row r="187" spans="2:7" s="29" customFormat="1" ht="12.75" customHeight="1">
      <c r="B187" s="188" t="s">
        <v>133</v>
      </c>
      <c r="C187" s="188"/>
      <c r="D187" s="188"/>
      <c r="E187" s="127"/>
      <c r="F187" s="127"/>
      <c r="G187" s="127"/>
    </row>
    <row r="188" spans="2:9" s="29" customFormat="1" ht="12.75" customHeight="1">
      <c r="B188" s="158" t="s">
        <v>39</v>
      </c>
      <c r="C188" s="188" t="s">
        <v>95</v>
      </c>
      <c r="D188" s="188"/>
      <c r="E188" s="188"/>
      <c r="F188" s="127"/>
      <c r="G188" s="127"/>
      <c r="H188" s="95">
        <v>0</v>
      </c>
      <c r="I188" s="28">
        <v>1774</v>
      </c>
    </row>
    <row r="189" spans="2:9" s="29" customFormat="1" ht="12.75" customHeight="1">
      <c r="B189" s="158" t="s">
        <v>39</v>
      </c>
      <c r="C189" s="188" t="s">
        <v>94</v>
      </c>
      <c r="D189" s="188"/>
      <c r="E189" s="188"/>
      <c r="F189" s="127"/>
      <c r="G189" s="127"/>
      <c r="H189" s="95">
        <v>87</v>
      </c>
      <c r="I189" s="95">
        <v>312</v>
      </c>
    </row>
    <row r="190" spans="2:9" s="29" customFormat="1" ht="12.75" customHeight="1" thickBot="1">
      <c r="B190" s="158"/>
      <c r="C190" s="127"/>
      <c r="D190" s="127"/>
      <c r="E190" s="127"/>
      <c r="F190" s="127"/>
      <c r="G190" s="127"/>
      <c r="H190" s="161">
        <f>SUM(H188:H189)</f>
        <v>87</v>
      </c>
      <c r="I190" s="161">
        <f>SUM(I188:I189)</f>
        <v>2086</v>
      </c>
    </row>
    <row r="191" spans="2:9" s="29" customFormat="1" ht="12.75" customHeight="1" thickTop="1">
      <c r="B191" s="158"/>
      <c r="C191" s="127"/>
      <c r="D191" s="127"/>
      <c r="E191" s="127"/>
      <c r="F191" s="127"/>
      <c r="G191" s="127"/>
      <c r="H191" s="95"/>
      <c r="I191" s="95"/>
    </row>
    <row r="192" spans="2:9" s="29" customFormat="1" ht="13.5" thickBot="1">
      <c r="B192" s="127"/>
      <c r="C192" s="127"/>
      <c r="D192" s="127"/>
      <c r="E192" s="127"/>
      <c r="F192" s="127"/>
      <c r="G192" s="127"/>
      <c r="H192" s="46">
        <f>H185+H190</f>
        <v>1481</v>
      </c>
      <c r="I192" s="46">
        <f>I185+I190</f>
        <v>6980</v>
      </c>
    </row>
    <row r="193" spans="2:9" ht="12.75" customHeight="1">
      <c r="B193" s="8"/>
      <c r="C193" s="8"/>
      <c r="D193" s="8"/>
      <c r="E193" s="8"/>
      <c r="F193" s="8"/>
      <c r="G193" s="8"/>
      <c r="H193" s="131"/>
      <c r="I193" s="105"/>
    </row>
    <row r="194" spans="2:9" ht="12.75" customHeight="1">
      <c r="B194" s="188" t="s">
        <v>90</v>
      </c>
      <c r="C194" s="188"/>
      <c r="D194" s="188"/>
      <c r="E194" s="188"/>
      <c r="F194" s="188"/>
      <c r="G194" s="188"/>
      <c r="H194" s="188"/>
      <c r="I194" s="188"/>
    </row>
    <row r="195" spans="2:9" ht="25.5" customHeight="1">
      <c r="B195" s="188"/>
      <c r="C195" s="188"/>
      <c r="D195" s="188"/>
      <c r="E195" s="188"/>
      <c r="F195" s="188"/>
      <c r="G195" s="188"/>
      <c r="H195" s="188"/>
      <c r="I195" s="188"/>
    </row>
    <row r="196" spans="2:9" ht="27.75" customHeight="1" hidden="1">
      <c r="B196" s="188"/>
      <c r="C196" s="188"/>
      <c r="D196" s="188"/>
      <c r="E196" s="188"/>
      <c r="F196" s="188"/>
      <c r="G196" s="188"/>
      <c r="H196" s="188"/>
      <c r="I196" s="188"/>
    </row>
    <row r="197" spans="2:9" ht="12.75" customHeight="1" hidden="1">
      <c r="B197" s="188"/>
      <c r="C197" s="188"/>
      <c r="D197" s="188"/>
      <c r="E197" s="188"/>
      <c r="F197" s="188"/>
      <c r="G197" s="188"/>
      <c r="H197" s="188"/>
      <c r="I197" s="188"/>
    </row>
    <row r="198" spans="2:9" ht="9.75" customHeight="1">
      <c r="B198" s="188"/>
      <c r="C198" s="188"/>
      <c r="D198" s="188"/>
      <c r="E198" s="188"/>
      <c r="F198" s="188"/>
      <c r="G198" s="188"/>
      <c r="H198" s="188"/>
      <c r="I198" s="188"/>
    </row>
    <row r="199" spans="2:9" ht="12" customHeight="1">
      <c r="B199" s="159" t="s">
        <v>33</v>
      </c>
      <c r="C199" s="205" t="s">
        <v>32</v>
      </c>
      <c r="D199" s="205"/>
      <c r="E199" s="205"/>
      <c r="F199" s="205"/>
      <c r="G199" s="205"/>
      <c r="H199" s="205"/>
      <c r="I199" s="205"/>
    </row>
    <row r="200" spans="1:9" ht="12.75">
      <c r="A200" s="20"/>
      <c r="B200" s="130"/>
      <c r="C200" s="130"/>
      <c r="D200" s="130"/>
      <c r="E200" s="130"/>
      <c r="F200" s="130"/>
      <c r="G200" s="130"/>
      <c r="H200" s="130"/>
      <c r="I200" s="130"/>
    </row>
    <row r="201" spans="1:2" ht="12.75">
      <c r="A201" s="58" t="s">
        <v>297</v>
      </c>
      <c r="B201" s="1" t="s">
        <v>212</v>
      </c>
    </row>
    <row r="202" spans="2:9" ht="12.75" customHeight="1">
      <c r="B202" s="193" t="s">
        <v>165</v>
      </c>
      <c r="C202" s="193"/>
      <c r="D202" s="193"/>
      <c r="E202" s="193"/>
      <c r="F202" s="193"/>
      <c r="G202" s="193"/>
      <c r="H202" s="193"/>
      <c r="I202" s="193"/>
    </row>
    <row r="203" spans="2:9" ht="12.75">
      <c r="B203" s="8"/>
      <c r="C203" s="8"/>
      <c r="D203" s="8"/>
      <c r="E203" s="8"/>
      <c r="F203" s="8"/>
      <c r="G203" s="8"/>
      <c r="H203" s="8"/>
      <c r="I203" s="8"/>
    </row>
    <row r="204" spans="1:9" ht="12.75">
      <c r="A204" s="58" t="s">
        <v>203</v>
      </c>
      <c r="B204" s="1" t="s">
        <v>166</v>
      </c>
      <c r="E204" s="8"/>
      <c r="F204" s="8"/>
      <c r="G204" s="8"/>
      <c r="H204" s="8"/>
      <c r="I204" s="8"/>
    </row>
    <row r="205" spans="2:9" ht="15" customHeight="1">
      <c r="B205" s="2" t="s">
        <v>84</v>
      </c>
      <c r="E205" s="8"/>
      <c r="F205" s="8"/>
      <c r="G205" s="8"/>
      <c r="H205" s="8"/>
      <c r="I205" s="8"/>
    </row>
    <row r="206" ht="6.75" customHeight="1"/>
    <row r="208" spans="1:2" ht="12.75">
      <c r="A208" s="58" t="s">
        <v>204</v>
      </c>
      <c r="B208" s="1" t="s">
        <v>116</v>
      </c>
    </row>
    <row r="209" spans="1:9" ht="12.75" customHeight="1">
      <c r="A209" s="1"/>
      <c r="B209" s="193" t="s">
        <v>18</v>
      </c>
      <c r="C209" s="193"/>
      <c r="D209" s="193"/>
      <c r="E209" s="193"/>
      <c r="F209" s="193"/>
      <c r="G209" s="193"/>
      <c r="H209" s="193"/>
      <c r="I209" s="193"/>
    </row>
    <row r="210" spans="2:7" ht="6" customHeight="1">
      <c r="B210" s="29"/>
      <c r="C210" s="29"/>
      <c r="D210" s="29"/>
      <c r="E210" s="29"/>
      <c r="F210" s="29"/>
      <c r="G210" s="29"/>
    </row>
    <row r="212" spans="1:2" ht="12.75">
      <c r="A212" s="58" t="s">
        <v>232</v>
      </c>
      <c r="B212" s="1" t="s">
        <v>103</v>
      </c>
    </row>
    <row r="213" spans="1:9" ht="26.25" customHeight="1">
      <c r="A213" s="58"/>
      <c r="B213" s="188" t="s">
        <v>19</v>
      </c>
      <c r="C213" s="188"/>
      <c r="D213" s="188"/>
      <c r="E213" s="188"/>
      <c r="F213" s="188"/>
      <c r="G213" s="188"/>
      <c r="H213" s="188"/>
      <c r="I213" s="188"/>
    </row>
    <row r="214" s="29" customFormat="1" ht="12" customHeight="1"/>
    <row r="215" spans="1:9" ht="12.75" customHeight="1">
      <c r="A215" s="20" t="s">
        <v>102</v>
      </c>
      <c r="B215" s="208" t="s">
        <v>130</v>
      </c>
      <c r="C215" s="208"/>
      <c r="D215" s="208"/>
      <c r="E215" s="208"/>
      <c r="F215" s="208"/>
      <c r="G215" s="208"/>
      <c r="H215" s="208"/>
      <c r="I215" s="208"/>
    </row>
    <row r="216" spans="1:9" ht="12.75">
      <c r="A216" s="52"/>
      <c r="B216" s="209"/>
      <c r="C216" s="209"/>
      <c r="D216" s="209"/>
      <c r="E216" s="209"/>
      <c r="F216" s="209"/>
      <c r="G216" s="209"/>
      <c r="H216" s="209"/>
      <c r="I216" s="209"/>
    </row>
    <row r="217" ht="15" customHeight="1"/>
    <row r="218" spans="1:9" ht="39.75" customHeight="1">
      <c r="A218" s="58" t="s">
        <v>233</v>
      </c>
      <c r="B218" s="189" t="s">
        <v>0</v>
      </c>
      <c r="C218" s="189"/>
      <c r="D218" s="189"/>
      <c r="E218" s="189"/>
      <c r="F218" s="189"/>
      <c r="G218" s="189"/>
      <c r="H218" s="189"/>
      <c r="I218" s="189"/>
    </row>
    <row r="219" spans="8:9" ht="15" customHeight="1">
      <c r="H219" s="31" t="s">
        <v>288</v>
      </c>
      <c r="I219" s="31" t="str">
        <f>H219</f>
        <v>As  at</v>
      </c>
    </row>
    <row r="220" spans="8:9" ht="15" customHeight="1">
      <c r="H220" s="170" t="s">
        <v>2</v>
      </c>
      <c r="I220" s="170" t="s">
        <v>287</v>
      </c>
    </row>
    <row r="221" spans="8:9" ht="15" customHeight="1">
      <c r="H221" s="104" t="s">
        <v>251</v>
      </c>
      <c r="I221" s="104" t="s">
        <v>251</v>
      </c>
    </row>
    <row r="222" ht="13.5" customHeight="1">
      <c r="B222" s="2" t="s">
        <v>289</v>
      </c>
    </row>
    <row r="223" spans="2:9" ht="13.5" customHeight="1">
      <c r="B223" s="6" t="s">
        <v>290</v>
      </c>
      <c r="H223" s="63">
        <f>H228-H227</f>
        <v>37619</v>
      </c>
      <c r="I223" s="63">
        <v>36220</v>
      </c>
    </row>
    <row r="224" spans="2:9" ht="13.5" customHeight="1">
      <c r="B224" s="6" t="s">
        <v>291</v>
      </c>
      <c r="H224" s="48"/>
      <c r="I224" s="48"/>
    </row>
    <row r="225" spans="2:9" ht="13.5" customHeight="1">
      <c r="B225" s="2" t="s">
        <v>205</v>
      </c>
      <c r="H225" s="172">
        <v>-2872</v>
      </c>
      <c r="I225" s="173">
        <v>-785</v>
      </c>
    </row>
    <row r="226" spans="2:9" ht="12.75" customHeight="1">
      <c r="B226" s="2" t="s">
        <v>206</v>
      </c>
      <c r="H226" s="174">
        <v>886</v>
      </c>
      <c r="I226" s="175">
        <v>-1</v>
      </c>
    </row>
    <row r="227" spans="8:9" ht="12.75" customHeight="1">
      <c r="H227" s="171">
        <f>SUM(H225:H226)</f>
        <v>-1986</v>
      </c>
      <c r="I227" s="171">
        <f>SUM(I225:I226)</f>
        <v>-786</v>
      </c>
    </row>
    <row r="228" spans="8:9" ht="12.75" customHeight="1">
      <c r="H228" s="48">
        <v>35633</v>
      </c>
      <c r="I228" s="48">
        <f>I223+I227</f>
        <v>35434</v>
      </c>
    </row>
    <row r="229" spans="2:9" ht="15.75" customHeight="1">
      <c r="B229" s="2" t="s">
        <v>207</v>
      </c>
      <c r="H229" s="48">
        <v>-26051</v>
      </c>
      <c r="I229" s="48">
        <v>-26051</v>
      </c>
    </row>
    <row r="230" spans="2:9" ht="12.75" customHeight="1" thickBot="1">
      <c r="B230" s="2" t="s">
        <v>22</v>
      </c>
      <c r="H230" s="176">
        <v>9582</v>
      </c>
      <c r="I230" s="176">
        <f>SUM(I228:I229)</f>
        <v>9383</v>
      </c>
    </row>
    <row r="231" spans="8:9" ht="12.75" customHeight="1">
      <c r="H231" s="63"/>
      <c r="I231" s="63"/>
    </row>
    <row r="232" spans="1:2" ht="12.75">
      <c r="A232" s="58" t="s">
        <v>234</v>
      </c>
      <c r="B232" s="1" t="s">
        <v>104</v>
      </c>
    </row>
    <row r="233" spans="2:9" ht="12.75" customHeight="1">
      <c r="B233" s="193" t="s">
        <v>216</v>
      </c>
      <c r="C233" s="193"/>
      <c r="D233" s="193"/>
      <c r="E233" s="193"/>
      <c r="F233" s="193"/>
      <c r="G233" s="193"/>
      <c r="H233" s="193"/>
      <c r="I233" s="193"/>
    </row>
    <row r="234" spans="2:9" ht="12.75">
      <c r="B234" s="193"/>
      <c r="C234" s="193"/>
      <c r="D234" s="193"/>
      <c r="E234" s="193"/>
      <c r="F234" s="193"/>
      <c r="G234" s="193"/>
      <c r="H234" s="193"/>
      <c r="I234" s="193"/>
    </row>
    <row r="235" spans="2:9" ht="12.75">
      <c r="B235" s="193"/>
      <c r="C235" s="193"/>
      <c r="D235" s="193"/>
      <c r="E235" s="193"/>
      <c r="F235" s="193"/>
      <c r="G235" s="193"/>
      <c r="H235" s="193"/>
      <c r="I235" s="193"/>
    </row>
    <row r="236" spans="2:9" ht="12.75">
      <c r="B236" s="193"/>
      <c r="C236" s="193"/>
      <c r="D236" s="193"/>
      <c r="E236" s="193"/>
      <c r="F236" s="193"/>
      <c r="G236" s="193"/>
      <c r="H236" s="193"/>
      <c r="I236" s="193"/>
    </row>
    <row r="237" spans="2:9" ht="6.75" customHeight="1">
      <c r="B237" s="8"/>
      <c r="C237" s="8"/>
      <c r="D237" s="8"/>
      <c r="E237" s="8"/>
      <c r="F237" s="8"/>
      <c r="G237" s="8"/>
      <c r="H237" s="8"/>
      <c r="I237" s="8"/>
    </row>
    <row r="238" spans="2:9" ht="12.75">
      <c r="B238" s="8"/>
      <c r="C238" s="8"/>
      <c r="D238" s="8"/>
      <c r="E238" s="8"/>
      <c r="F238" s="8"/>
      <c r="G238" s="8"/>
      <c r="H238" s="8"/>
      <c r="I238" s="8"/>
    </row>
    <row r="239" spans="1:2" ht="12.75">
      <c r="A239" s="58" t="s">
        <v>286</v>
      </c>
      <c r="B239" s="1" t="s">
        <v>168</v>
      </c>
    </row>
    <row r="240" spans="2:9" s="29" customFormat="1" ht="38.25" customHeight="1">
      <c r="B240" s="215" t="s">
        <v>3</v>
      </c>
      <c r="C240" s="215"/>
      <c r="D240" s="215"/>
      <c r="E240" s="215"/>
      <c r="F240" s="215"/>
      <c r="G240" s="215"/>
      <c r="H240" s="215"/>
      <c r="I240" s="215"/>
    </row>
    <row r="241" spans="2:9" s="29" customFormat="1" ht="12" customHeight="1">
      <c r="B241" s="136"/>
      <c r="C241" s="136"/>
      <c r="D241" s="136"/>
      <c r="E241" s="136"/>
      <c r="F241" s="136"/>
      <c r="G241" s="136"/>
      <c r="H241" s="136"/>
      <c r="I241" s="136"/>
    </row>
    <row r="242" spans="2:9" ht="26.25" customHeight="1">
      <c r="B242" s="206" t="s">
        <v>4</v>
      </c>
      <c r="C242" s="207"/>
      <c r="D242" s="207"/>
      <c r="E242" s="207"/>
      <c r="F242" s="207"/>
      <c r="G242" s="207"/>
      <c r="H242" s="207"/>
      <c r="I242" s="207"/>
    </row>
    <row r="243" spans="2:9" ht="12" customHeight="1">
      <c r="B243" s="132"/>
      <c r="C243" s="144"/>
      <c r="D243" s="144"/>
      <c r="E243" s="144"/>
      <c r="F243" s="117"/>
      <c r="G243" s="145"/>
      <c r="H243" s="144"/>
      <c r="I243" s="144"/>
    </row>
    <row r="244" spans="2:9" ht="13.5" customHeight="1">
      <c r="B244" s="206" t="s">
        <v>43</v>
      </c>
      <c r="C244" s="207"/>
      <c r="D244" s="207"/>
      <c r="E244" s="207"/>
      <c r="F244" s="207"/>
      <c r="G244" s="207"/>
      <c r="H244" s="207"/>
      <c r="I244" s="207"/>
    </row>
    <row r="245" spans="2:9" ht="12.75" customHeight="1">
      <c r="B245" s="132"/>
      <c r="C245" s="144"/>
      <c r="D245" s="144"/>
      <c r="E245" s="144"/>
      <c r="F245" s="144"/>
      <c r="H245" s="115" t="s">
        <v>279</v>
      </c>
      <c r="I245" s="144"/>
    </row>
    <row r="246" spans="2:9" ht="12.75" customHeight="1">
      <c r="B246" s="210" t="s">
        <v>220</v>
      </c>
      <c r="C246" s="210"/>
      <c r="D246" s="210"/>
      <c r="E246" s="211" t="s">
        <v>221</v>
      </c>
      <c r="F246" s="211"/>
      <c r="G246" s="214" t="s">
        <v>278</v>
      </c>
      <c r="H246" s="214"/>
      <c r="I246" s="214" t="s">
        <v>222</v>
      </c>
    </row>
    <row r="247" spans="2:9" ht="4.5" customHeight="1">
      <c r="B247" s="210"/>
      <c r="C247" s="210"/>
      <c r="D247" s="210"/>
      <c r="E247" s="211"/>
      <c r="F247" s="211"/>
      <c r="G247" s="214"/>
      <c r="H247" s="214"/>
      <c r="I247" s="214"/>
    </row>
    <row r="248" spans="2:9" ht="13.5" customHeight="1">
      <c r="B248" s="183"/>
      <c r="C248" s="183"/>
      <c r="D248" s="183"/>
      <c r="E248" s="184"/>
      <c r="F248" s="184"/>
      <c r="G248" s="134"/>
      <c r="H248" s="134"/>
      <c r="I248" s="134"/>
    </row>
    <row r="249" spans="2:9" ht="15" customHeight="1">
      <c r="B249" s="237">
        <v>2011</v>
      </c>
      <c r="C249" s="237"/>
      <c r="D249" s="237"/>
      <c r="E249" s="2" t="s">
        <v>21</v>
      </c>
      <c r="H249" s="157">
        <v>4632548</v>
      </c>
      <c r="I249" s="31" t="s">
        <v>261</v>
      </c>
    </row>
    <row r="250" spans="2:9" ht="15" customHeight="1">
      <c r="B250" s="148"/>
      <c r="C250" s="148"/>
      <c r="D250" s="148"/>
      <c r="E250" s="195" t="s">
        <v>262</v>
      </c>
      <c r="F250" s="196"/>
      <c r="H250" s="157">
        <v>3970756</v>
      </c>
      <c r="I250" s="7" t="s">
        <v>260</v>
      </c>
    </row>
    <row r="251" spans="5:9" ht="13.5" customHeight="1">
      <c r="E251" s="195" t="s">
        <v>259</v>
      </c>
      <c r="F251" s="196"/>
      <c r="G251" s="134"/>
      <c r="H251" s="157">
        <v>3308963</v>
      </c>
      <c r="I251" s="7" t="s">
        <v>260</v>
      </c>
    </row>
    <row r="252" spans="5:9" ht="13.5" customHeight="1">
      <c r="E252" s="197" t="s">
        <v>208</v>
      </c>
      <c r="F252" s="198"/>
      <c r="H252" s="182">
        <v>3954780</v>
      </c>
      <c r="I252" s="7" t="s">
        <v>260</v>
      </c>
    </row>
    <row r="253" spans="2:9" ht="14.25" customHeight="1">
      <c r="B253" s="122"/>
      <c r="C253" s="122"/>
      <c r="D253" s="122"/>
      <c r="E253" s="121">
        <v>12</v>
      </c>
      <c r="F253" s="118"/>
      <c r="G253" s="119"/>
      <c r="H253" s="119">
        <f>SUM(H249:H252)</f>
        <v>15867047</v>
      </c>
      <c r="I253" s="120"/>
    </row>
    <row r="254" spans="2:4" ht="14.25" customHeight="1">
      <c r="B254" s="237"/>
      <c r="C254" s="237"/>
      <c r="D254" s="237"/>
    </row>
    <row r="255" spans="1:9" ht="12" customHeight="1">
      <c r="A255" s="1"/>
      <c r="B255" s="133">
        <v>2010</v>
      </c>
      <c r="C255" s="148"/>
      <c r="D255" s="148"/>
      <c r="E255" s="156">
        <v>11</v>
      </c>
      <c r="H255" s="157">
        <v>14500860</v>
      </c>
      <c r="I255" s="7" t="s">
        <v>38</v>
      </c>
    </row>
    <row r="256" spans="2:9" ht="12.75" customHeight="1">
      <c r="B256" s="201">
        <v>2009</v>
      </c>
      <c r="C256" s="201"/>
      <c r="D256" s="201"/>
      <c r="E256" s="194">
        <v>11</v>
      </c>
      <c r="F256" s="194"/>
      <c r="G256" s="202">
        <v>14372251</v>
      </c>
      <c r="H256" s="202"/>
      <c r="I256" s="114" t="s">
        <v>42</v>
      </c>
    </row>
    <row r="257" spans="2:9" ht="12.75" customHeight="1">
      <c r="B257" s="201" t="s">
        <v>223</v>
      </c>
      <c r="C257" s="201"/>
      <c r="D257" s="201"/>
      <c r="E257" s="200">
        <v>8.67</v>
      </c>
      <c r="F257" s="200"/>
      <c r="G257" s="202">
        <v>11162210</v>
      </c>
      <c r="H257" s="202"/>
      <c r="I257" s="114" t="s">
        <v>42</v>
      </c>
    </row>
    <row r="258" spans="2:9" ht="12.75" customHeight="1">
      <c r="B258" s="201" t="s">
        <v>224</v>
      </c>
      <c r="C258" s="201"/>
      <c r="D258" s="201"/>
      <c r="E258" s="200">
        <v>6.34</v>
      </c>
      <c r="F258" s="200"/>
      <c r="G258" s="202">
        <v>8055482</v>
      </c>
      <c r="H258" s="202"/>
      <c r="I258" s="114" t="s">
        <v>42</v>
      </c>
    </row>
    <row r="259" spans="2:9" ht="12.75" customHeight="1">
      <c r="B259" s="221" t="s">
        <v>40</v>
      </c>
      <c r="C259" s="221"/>
      <c r="D259" s="221"/>
      <c r="E259" s="222">
        <v>2.43</v>
      </c>
      <c r="F259" s="222"/>
      <c r="G259" s="223">
        <v>3000300</v>
      </c>
      <c r="H259" s="223"/>
      <c r="I259" s="114" t="s">
        <v>42</v>
      </c>
    </row>
    <row r="260" spans="2:9" ht="15" customHeight="1" thickBot="1">
      <c r="B260" s="224" t="s">
        <v>180</v>
      </c>
      <c r="C260" s="224"/>
      <c r="D260" s="224"/>
      <c r="E260" s="236"/>
      <c r="F260" s="236"/>
      <c r="G260" s="229">
        <f>SUM(G255:H259)+H253</f>
        <v>66958150</v>
      </c>
      <c r="H260" s="230"/>
      <c r="I260" s="116"/>
    </row>
    <row r="261" spans="2:9" ht="12.75" customHeight="1">
      <c r="B261" s="133"/>
      <c r="C261" s="146"/>
      <c r="D261" s="146"/>
      <c r="E261" s="146"/>
      <c r="F261" s="146"/>
      <c r="G261" s="146"/>
      <c r="H261" s="146"/>
      <c r="I261" s="146"/>
    </row>
    <row r="262" spans="2:9" ht="12.75" customHeight="1">
      <c r="B262" s="147" t="s">
        <v>41</v>
      </c>
      <c r="C262" s="219" t="s">
        <v>271</v>
      </c>
      <c r="D262" s="220"/>
      <c r="E262" s="220"/>
      <c r="F262" s="220"/>
      <c r="G262" s="220"/>
      <c r="H262" s="220"/>
      <c r="I262" s="220"/>
    </row>
    <row r="263" spans="3:9" ht="27.75" customHeight="1">
      <c r="C263" s="220"/>
      <c r="D263" s="220"/>
      <c r="E263" s="220"/>
      <c r="F263" s="220"/>
      <c r="G263" s="220"/>
      <c r="H263" s="220"/>
      <c r="I263" s="220"/>
    </row>
    <row r="264" spans="3:9" ht="15" customHeight="1">
      <c r="C264" s="167"/>
      <c r="D264" s="167"/>
      <c r="E264" s="167"/>
      <c r="F264" s="167"/>
      <c r="G264" s="167"/>
      <c r="H264" s="167"/>
      <c r="I264" s="167"/>
    </row>
    <row r="265" spans="1:9" ht="12" customHeight="1">
      <c r="A265" s="20" t="s">
        <v>102</v>
      </c>
      <c r="B265" s="208" t="s">
        <v>130</v>
      </c>
      <c r="C265" s="208"/>
      <c r="D265" s="208"/>
      <c r="E265" s="208"/>
      <c r="F265" s="208"/>
      <c r="G265" s="208"/>
      <c r="H265" s="208"/>
      <c r="I265" s="208"/>
    </row>
    <row r="266" spans="1:9" ht="12.75" customHeight="1">
      <c r="A266" s="52"/>
      <c r="B266" s="209"/>
      <c r="C266" s="209"/>
      <c r="D266" s="209"/>
      <c r="E266" s="209"/>
      <c r="F266" s="209"/>
      <c r="G266" s="209"/>
      <c r="H266" s="209"/>
      <c r="I266" s="209"/>
    </row>
    <row r="267" spans="1:9" ht="12" customHeight="1">
      <c r="A267" s="20"/>
      <c r="B267" s="130"/>
      <c r="C267" s="130"/>
      <c r="D267" s="130"/>
      <c r="E267" s="130"/>
      <c r="F267" s="130"/>
      <c r="G267" s="130"/>
      <c r="H267" s="130"/>
      <c r="I267" s="130"/>
    </row>
    <row r="268" spans="1:2" ht="12.75">
      <c r="A268" s="58" t="s">
        <v>285</v>
      </c>
      <c r="B268" s="1" t="s">
        <v>248</v>
      </c>
    </row>
    <row r="269" spans="1:2" ht="9" customHeight="1">
      <c r="A269" s="58"/>
      <c r="B269" s="1"/>
    </row>
    <row r="270" spans="1:3" ht="12.75">
      <c r="A270" s="58"/>
      <c r="B270" s="2" t="s">
        <v>217</v>
      </c>
      <c r="C270" s="2" t="s">
        <v>44</v>
      </c>
    </row>
    <row r="271" ht="12.75">
      <c r="A271" s="58"/>
    </row>
    <row r="272" spans="2:9" ht="12.75" customHeight="1">
      <c r="B272" s="213" t="s">
        <v>146</v>
      </c>
      <c r="C272" s="213"/>
      <c r="D272" s="213"/>
      <c r="E272" s="213"/>
      <c r="F272" s="213"/>
      <c r="G272" s="213"/>
      <c r="H272" s="213"/>
      <c r="I272" s="213"/>
    </row>
    <row r="273" spans="2:9" ht="12.75">
      <c r="B273" s="213"/>
      <c r="C273" s="213"/>
      <c r="D273" s="213"/>
      <c r="E273" s="213"/>
      <c r="F273" s="213"/>
      <c r="G273" s="213"/>
      <c r="H273" s="213"/>
      <c r="I273" s="213"/>
    </row>
    <row r="274" spans="2:9" ht="12.75">
      <c r="B274" s="131"/>
      <c r="C274" s="131"/>
      <c r="D274" s="131"/>
      <c r="E274" s="131"/>
      <c r="F274" s="131"/>
      <c r="G274" s="131"/>
      <c r="H274" s="131"/>
      <c r="I274" s="131"/>
    </row>
    <row r="275" spans="2:9" ht="13.5" customHeight="1">
      <c r="B275" s="213" t="s">
        <v>151</v>
      </c>
      <c r="C275" s="213"/>
      <c r="D275" s="213"/>
      <c r="E275" s="213"/>
      <c r="F275" s="213"/>
      <c r="G275" s="213"/>
      <c r="H275" s="213"/>
      <c r="I275" s="213"/>
    </row>
    <row r="276" spans="2:9" ht="9" customHeight="1">
      <c r="B276" s="131"/>
      <c r="C276" s="131"/>
      <c r="D276" s="131"/>
      <c r="E276" s="131"/>
      <c r="F276" s="131"/>
      <c r="G276" s="131"/>
      <c r="H276" s="131"/>
      <c r="I276" s="131"/>
    </row>
    <row r="277" spans="2:9" ht="12.75">
      <c r="B277" s="131"/>
      <c r="C277" s="131"/>
      <c r="D277" s="131"/>
      <c r="E277" s="131"/>
      <c r="F277" s="131"/>
      <c r="G277" s="131"/>
      <c r="H277" s="37" t="s">
        <v>160</v>
      </c>
      <c r="I277" s="37" t="s">
        <v>25</v>
      </c>
    </row>
    <row r="278" spans="8:9" ht="12.75">
      <c r="H278" s="5" t="str">
        <f>H182</f>
        <v>30 Sept 2011</v>
      </c>
      <c r="I278" s="5" t="str">
        <f>I182</f>
        <v>30 Sept 2011</v>
      </c>
    </row>
    <row r="279" spans="8:9" ht="12.75">
      <c r="H279" s="44" t="s">
        <v>251</v>
      </c>
      <c r="I279" s="44" t="s">
        <v>251</v>
      </c>
    </row>
    <row r="280" spans="8:9" ht="12.75">
      <c r="H280" s="13"/>
      <c r="I280" s="13"/>
    </row>
    <row r="281" spans="2:9" ht="12.75">
      <c r="B281" s="2" t="s">
        <v>36</v>
      </c>
      <c r="H281" s="106">
        <f>'IS'!D43</f>
        <v>4608</v>
      </c>
      <c r="I281" s="106">
        <f>'IS'!G36</f>
        <v>15388</v>
      </c>
    </row>
    <row r="282" spans="8:9" ht="12.75">
      <c r="H282" s="63"/>
      <c r="I282" s="63"/>
    </row>
    <row r="283" spans="2:9" ht="15" customHeight="1">
      <c r="B283" s="2" t="s">
        <v>138</v>
      </c>
      <c r="H283" s="15">
        <v>132359</v>
      </c>
      <c r="I283" s="15">
        <v>131826</v>
      </c>
    </row>
    <row r="284" spans="2:9" ht="15" customHeight="1">
      <c r="B284" s="2" t="s">
        <v>253</v>
      </c>
      <c r="H284" s="15">
        <v>0</v>
      </c>
      <c r="I284" s="15">
        <v>229</v>
      </c>
    </row>
    <row r="285" spans="2:9" ht="13.5" thickBot="1">
      <c r="B285" s="2" t="s">
        <v>96</v>
      </c>
      <c r="H285" s="12">
        <f>SUM(H283:H284)</f>
        <v>132359</v>
      </c>
      <c r="I285" s="12">
        <f>SUM(I283:I284)</f>
        <v>132055</v>
      </c>
    </row>
    <row r="286" spans="8:9" ht="12.75">
      <c r="H286" s="13"/>
      <c r="I286" s="13"/>
    </row>
    <row r="287" spans="2:9" ht="13.5" thickBot="1">
      <c r="B287" s="2" t="s">
        <v>254</v>
      </c>
      <c r="H287" s="64">
        <f>H281/H285*100</f>
        <v>3.4814406273846132</v>
      </c>
      <c r="I287" s="64">
        <f>I281/I285*100</f>
        <v>11.65272045738518</v>
      </c>
    </row>
    <row r="288" spans="8:9" ht="12.75">
      <c r="H288" s="112"/>
      <c r="I288"/>
    </row>
    <row r="289" spans="2:9" ht="12" customHeight="1">
      <c r="B289" s="131"/>
      <c r="C289" s="131"/>
      <c r="D289" s="131"/>
      <c r="E289" s="131"/>
      <c r="F289" s="131"/>
      <c r="G289" s="131"/>
      <c r="H289" s="131"/>
      <c r="I289" s="131"/>
    </row>
    <row r="290" spans="2:9" ht="14.25" customHeight="1">
      <c r="B290" s="2" t="s">
        <v>136</v>
      </c>
      <c r="C290" s="2" t="s">
        <v>281</v>
      </c>
      <c r="E290" s="131"/>
      <c r="F290" s="131"/>
      <c r="G290" s="131"/>
      <c r="H290" s="131"/>
      <c r="I290" s="131"/>
    </row>
    <row r="291" spans="2:9" ht="12" customHeight="1">
      <c r="B291" s="131"/>
      <c r="C291" s="131"/>
      <c r="D291" s="131"/>
      <c r="E291" s="131"/>
      <c r="F291" s="131"/>
      <c r="G291" s="131"/>
      <c r="H291" s="131"/>
      <c r="I291" s="131"/>
    </row>
    <row r="292" spans="2:9" ht="12" customHeight="1">
      <c r="B292" s="213" t="s">
        <v>154</v>
      </c>
      <c r="C292" s="213"/>
      <c r="D292" s="213"/>
      <c r="E292" s="213"/>
      <c r="F292" s="213"/>
      <c r="G292" s="213"/>
      <c r="H292" s="213"/>
      <c r="I292" s="213"/>
    </row>
    <row r="293" spans="2:9" ht="15" customHeight="1">
      <c r="B293" s="213"/>
      <c r="C293" s="213"/>
      <c r="D293" s="213"/>
      <c r="E293" s="213"/>
      <c r="F293" s="213"/>
      <c r="G293" s="213"/>
      <c r="H293" s="213"/>
      <c r="I293" s="213"/>
    </row>
    <row r="294" spans="2:9" ht="12" customHeight="1">
      <c r="B294" s="131"/>
      <c r="C294" s="131"/>
      <c r="D294" s="131"/>
      <c r="E294" s="131"/>
      <c r="F294" s="131"/>
      <c r="G294" s="131"/>
      <c r="H294" s="131"/>
      <c r="I294" s="131"/>
    </row>
    <row r="295" spans="2:9" ht="26.25" customHeight="1">
      <c r="B295" s="213" t="s">
        <v>137</v>
      </c>
      <c r="C295" s="213"/>
      <c r="D295" s="213"/>
      <c r="E295" s="213"/>
      <c r="F295" s="213"/>
      <c r="G295" s="213"/>
      <c r="H295" s="213"/>
      <c r="I295" s="213"/>
    </row>
    <row r="296" spans="2:9" ht="13.5" customHeight="1">
      <c r="B296" s="131"/>
      <c r="C296" s="131"/>
      <c r="D296" s="131"/>
      <c r="E296" s="131"/>
      <c r="F296" s="131"/>
      <c r="G296" s="131"/>
      <c r="H296" s="37" t="s">
        <v>160</v>
      </c>
      <c r="I296" s="37" t="str">
        <f>I277</f>
        <v>12 Months ended</v>
      </c>
    </row>
    <row r="297" spans="2:9" ht="12" customHeight="1">
      <c r="B297" s="131"/>
      <c r="C297" s="131"/>
      <c r="D297" s="131"/>
      <c r="E297" s="131"/>
      <c r="F297" s="131"/>
      <c r="G297" s="131"/>
      <c r="H297" s="5" t="str">
        <f>H278</f>
        <v>30 Sept 2011</v>
      </c>
      <c r="I297" s="5" t="str">
        <f>H297</f>
        <v>30 Sept 2011</v>
      </c>
    </row>
    <row r="298" spans="8:9" ht="14.25" customHeight="1">
      <c r="H298" s="44" t="s">
        <v>251</v>
      </c>
      <c r="I298" s="44" t="s">
        <v>251</v>
      </c>
    </row>
    <row r="299" spans="8:9" ht="8.25" customHeight="1">
      <c r="H299" s="13"/>
      <c r="I299" s="13"/>
    </row>
    <row r="300" spans="2:9" ht="14.25" customHeight="1">
      <c r="B300" s="2" t="s">
        <v>122</v>
      </c>
      <c r="H300" s="11">
        <f>H281</f>
        <v>4608</v>
      </c>
      <c r="I300" s="11">
        <f>'IS'!G36</f>
        <v>15388</v>
      </c>
    </row>
    <row r="301" spans="8:9" ht="9.75" customHeight="1">
      <c r="H301" s="63"/>
      <c r="I301" s="63"/>
    </row>
    <row r="302" spans="2:9" ht="14.25" customHeight="1">
      <c r="B302" s="2" t="s">
        <v>138</v>
      </c>
      <c r="H302" s="15">
        <v>132359</v>
      </c>
      <c r="I302" s="15">
        <v>131826</v>
      </c>
    </row>
    <row r="303" spans="2:9" ht="13.5" customHeight="1">
      <c r="B303" s="2" t="s">
        <v>253</v>
      </c>
      <c r="H303" s="15">
        <v>0</v>
      </c>
      <c r="I303" s="15">
        <v>229</v>
      </c>
    </row>
    <row r="304" spans="2:9" ht="13.5" customHeight="1">
      <c r="B304" s="2" t="s">
        <v>247</v>
      </c>
      <c r="H304" s="111">
        <v>295</v>
      </c>
      <c r="I304" s="169">
        <v>476</v>
      </c>
    </row>
    <row r="305" spans="2:9" ht="14.25" customHeight="1" thickBot="1">
      <c r="B305" s="2" t="s">
        <v>96</v>
      </c>
      <c r="H305" s="12">
        <f>SUM(H302:H304)</f>
        <v>132654</v>
      </c>
      <c r="I305" s="12">
        <f>SUM(I302:I304)</f>
        <v>132531</v>
      </c>
    </row>
    <row r="306" spans="8:9" ht="8.25" customHeight="1">
      <c r="H306" s="13"/>
      <c r="I306" s="13"/>
    </row>
    <row r="307" spans="2:9" ht="14.25" customHeight="1" thickBot="1">
      <c r="B307" s="2" t="s">
        <v>193</v>
      </c>
      <c r="H307" s="64">
        <f>H300/H305*100</f>
        <v>3.473698493826044</v>
      </c>
      <c r="I307" s="64">
        <f>I300/I305*100</f>
        <v>11.610868400600614</v>
      </c>
    </row>
    <row r="308" spans="1:9" ht="12.75">
      <c r="A308" s="20"/>
      <c r="B308" s="130"/>
      <c r="C308" s="130"/>
      <c r="D308" s="130"/>
      <c r="E308" s="130"/>
      <c r="F308" s="130"/>
      <c r="G308" s="130"/>
      <c r="H308" s="130"/>
      <c r="I308" s="130"/>
    </row>
    <row r="309" spans="1:9" ht="12.75">
      <c r="A309" s="20"/>
      <c r="B309" s="130"/>
      <c r="C309" s="130"/>
      <c r="D309" s="130"/>
      <c r="E309" s="130"/>
      <c r="F309" s="130"/>
      <c r="G309" s="130"/>
      <c r="H309" s="130"/>
      <c r="I309" s="130"/>
    </row>
    <row r="310" spans="1:2" ht="12.75">
      <c r="A310" s="58" t="s">
        <v>240</v>
      </c>
      <c r="B310" s="1" t="s">
        <v>192</v>
      </c>
    </row>
    <row r="311" spans="2:9" ht="11.25" customHeight="1">
      <c r="B311" s="228"/>
      <c r="C311" s="228"/>
      <c r="D311" s="228"/>
      <c r="E311" s="228"/>
      <c r="F311" s="228"/>
      <c r="G311" s="228"/>
      <c r="H311" s="228"/>
      <c r="I311" s="228"/>
    </row>
    <row r="312" spans="2:9" ht="13.5" customHeight="1">
      <c r="B312" s="225" t="s">
        <v>5</v>
      </c>
      <c r="C312" s="220"/>
      <c r="D312" s="220"/>
      <c r="E312" s="220"/>
      <c r="F312" s="220"/>
      <c r="G312" s="220"/>
      <c r="H312" s="220"/>
      <c r="I312" s="220"/>
    </row>
    <row r="313" spans="2:9" ht="12" customHeight="1">
      <c r="B313" s="135"/>
      <c r="C313" s="137"/>
      <c r="D313" s="137"/>
      <c r="E313" s="137"/>
      <c r="F313" s="137"/>
      <c r="G313" s="137"/>
      <c r="H313" s="137"/>
      <c r="I313" s="137"/>
    </row>
    <row r="314" spans="2:9" ht="12.75" customHeight="1">
      <c r="B314" s="135"/>
      <c r="C314" s="137"/>
      <c r="D314" s="137"/>
      <c r="E314" s="137"/>
      <c r="F314" s="137"/>
      <c r="G314" s="137"/>
      <c r="H314" s="137"/>
      <c r="I314" s="137"/>
    </row>
    <row r="315" spans="1:2" ht="12.75">
      <c r="A315" s="58" t="s">
        <v>270</v>
      </c>
      <c r="B315" s="1" t="s">
        <v>97</v>
      </c>
    </row>
    <row r="316" spans="2:9" ht="12.75" customHeight="1">
      <c r="B316" s="188" t="s">
        <v>298</v>
      </c>
      <c r="C316" s="188"/>
      <c r="D316" s="188"/>
      <c r="E316" s="188"/>
      <c r="F316" s="188"/>
      <c r="G316" s="188"/>
      <c r="H316" s="188"/>
      <c r="I316" s="188"/>
    </row>
    <row r="317" spans="2:9" ht="12.75">
      <c r="B317" s="188"/>
      <c r="C317" s="188"/>
      <c r="D317" s="188"/>
      <c r="E317" s="188"/>
      <c r="F317" s="188"/>
      <c r="G317" s="188"/>
      <c r="H317" s="188"/>
      <c r="I317" s="188"/>
    </row>
    <row r="319" ht="12.75">
      <c r="A319" s="2" t="s">
        <v>147</v>
      </c>
    </row>
    <row r="321" ht="12.75">
      <c r="A321" s="2" t="s">
        <v>76</v>
      </c>
    </row>
    <row r="322" ht="12.75">
      <c r="A322" s="2" t="s">
        <v>68</v>
      </c>
    </row>
    <row r="323" spans="1:4" ht="12.75">
      <c r="A323" s="212" t="s">
        <v>20</v>
      </c>
      <c r="B323" s="212"/>
      <c r="C323" s="212"/>
      <c r="D323" s="212"/>
    </row>
  </sheetData>
  <sheetProtection/>
  <mergeCells count="91">
    <mergeCell ref="C29:I29"/>
    <mergeCell ref="C35:I35"/>
    <mergeCell ref="C39:D39"/>
    <mergeCell ref="C40:D40"/>
    <mergeCell ref="C38:D38"/>
    <mergeCell ref="B59:I60"/>
    <mergeCell ref="B272:I273"/>
    <mergeCell ref="G260:H260"/>
    <mergeCell ref="B97:I99"/>
    <mergeCell ref="B185:D185"/>
    <mergeCell ref="B119:I120"/>
    <mergeCell ref="B130:I131"/>
    <mergeCell ref="B148:I150"/>
    <mergeCell ref="E260:F260"/>
    <mergeCell ref="B249:D249"/>
    <mergeCell ref="B215:I216"/>
    <mergeCell ref="B312:I312"/>
    <mergeCell ref="B265:I266"/>
    <mergeCell ref="B113:I115"/>
    <mergeCell ref="C31:I31"/>
    <mergeCell ref="B63:I64"/>
    <mergeCell ref="B73:G73"/>
    <mergeCell ref="C33:I33"/>
    <mergeCell ref="B311:I311"/>
    <mergeCell ref="B295:I295"/>
    <mergeCell ref="B258:D258"/>
    <mergeCell ref="B93:I94"/>
    <mergeCell ref="H137:I137"/>
    <mergeCell ref="B143:I146"/>
    <mergeCell ref="C262:I263"/>
    <mergeCell ref="B259:D259"/>
    <mergeCell ref="E259:F259"/>
    <mergeCell ref="G259:H259"/>
    <mergeCell ref="B260:D260"/>
    <mergeCell ref="B254:D254"/>
    <mergeCell ref="G258:H258"/>
    <mergeCell ref="B15:I21"/>
    <mergeCell ref="B54:I55"/>
    <mergeCell ref="B69:I69"/>
    <mergeCell ref="B72:I72"/>
    <mergeCell ref="B45:I46"/>
    <mergeCell ref="B50:I50"/>
    <mergeCell ref="B23:I23"/>
    <mergeCell ref="B25:I25"/>
    <mergeCell ref="B26:I26"/>
    <mergeCell ref="C27:I27"/>
    <mergeCell ref="A323:D323"/>
    <mergeCell ref="B213:I213"/>
    <mergeCell ref="B233:I236"/>
    <mergeCell ref="B292:I293"/>
    <mergeCell ref="B275:I275"/>
    <mergeCell ref="B316:I317"/>
    <mergeCell ref="G246:H247"/>
    <mergeCell ref="B244:I244"/>
    <mergeCell ref="B218:I218"/>
    <mergeCell ref="I246:I247"/>
    <mergeCell ref="G256:H256"/>
    <mergeCell ref="B209:I209"/>
    <mergeCell ref="B179:I179"/>
    <mergeCell ref="B187:D187"/>
    <mergeCell ref="B246:D247"/>
    <mergeCell ref="E246:F247"/>
    <mergeCell ref="B194:I198"/>
    <mergeCell ref="B202:I202"/>
    <mergeCell ref="B240:I240"/>
    <mergeCell ref="B164:I164"/>
    <mergeCell ref="B173:I174"/>
    <mergeCell ref="B169:I170"/>
    <mergeCell ref="B175:I175"/>
    <mergeCell ref="B103:I105"/>
    <mergeCell ref="B109:I109"/>
    <mergeCell ref="G257:H257"/>
    <mergeCell ref="B256:D256"/>
    <mergeCell ref="C151:I151"/>
    <mergeCell ref="C152:I152"/>
    <mergeCell ref="C165:I165"/>
    <mergeCell ref="C166:I166"/>
    <mergeCell ref="H158:I158"/>
    <mergeCell ref="C188:E188"/>
    <mergeCell ref="C189:E189"/>
    <mergeCell ref="C199:I199"/>
    <mergeCell ref="E256:F256"/>
    <mergeCell ref="E251:F251"/>
    <mergeCell ref="E252:F252"/>
    <mergeCell ref="E250:F250"/>
    <mergeCell ref="B161:D161"/>
    <mergeCell ref="E258:F258"/>
    <mergeCell ref="B257:D257"/>
    <mergeCell ref="E257:F257"/>
    <mergeCell ref="B242:I242"/>
    <mergeCell ref="B162:D162"/>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5" r:id="rId2"/>
  <headerFooter alignWithMargins="0">
    <oddFooter>&amp;R&amp;"Times New Roman,Regular"
- &amp;P -</oddFooter>
  </headerFooter>
  <rowBreaks count="5" manualBreakCount="5">
    <brk id="65" max="8" man="1"/>
    <brk id="129" max="8" man="1"/>
    <brk id="168" max="8" man="1"/>
    <brk id="213" max="8" man="1"/>
    <brk id="264"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2011-11-21T01:25:32Z</cp:lastPrinted>
  <dcterms:created xsi:type="dcterms:W3CDTF">2005-11-02T07:17:39Z</dcterms:created>
  <dcterms:modified xsi:type="dcterms:W3CDTF">2011-11-21T01:25:57Z</dcterms:modified>
  <cp:category/>
  <cp:version/>
  <cp:contentType/>
  <cp:contentStatus/>
</cp:coreProperties>
</file>